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urms4-fs\userdata$\U_M1F80\Documents\A121393\Анохина\"/>
    </mc:Choice>
  </mc:AlternateContent>
  <xr:revisionPtr revIDLastSave="0" documentId="13_ncr:1_{7ED875F2-158C-4D9D-A2D4-C3FA25D5504E}" xr6:coauthVersionLast="36" xr6:coauthVersionMax="36" xr10:uidLastSave="{00000000-0000-0000-0000-000000000000}"/>
  <workbookProtection workbookAlgorithmName="SHA-512" workbookHashValue="mWBJmll93pkVuBWrT3ANuZObnyjz7KaTnq5j0uOzweSKY6O+vPy+DVFfIdOfMkf5gP0706uJXi3fZfSvZc2RPA==" workbookSaltValue="2lLJ643rREO2xm/JLLygEg==" workbookSpinCount="100000" lockStructure="1"/>
  <bookViews>
    <workbookView xWindow="0" yWindow="0" windowWidth="28800" windowHeight="12225" firstSheet="2" activeTab="2" xr2:uid="{00000000-000D-0000-FFFF-FFFF00000000}"/>
  </bookViews>
  <sheets>
    <sheet name="USD" sheetId="1" state="hidden" r:id="rId1"/>
    <sheet name="RUR" sheetId="2" state="hidden" r:id="rId2"/>
    <sheet name="Калькулятор для продаж" sheetId="4" r:id="rId3"/>
    <sheet name="Лист4" sheetId="7" state="hidden" r:id="rId4"/>
    <sheet name="Sheet3" sheetId="3" state="hidden" r:id="rId5"/>
  </sheets>
  <definedNames>
    <definedName name="_xlnm.Print_Area" localSheetId="1">RUR!$A$2:$H$610</definedName>
    <definedName name="_xlnm.Print_Area" localSheetId="0">USD!$A$2:$H$610</definedName>
  </definedNames>
  <calcPr calcId="191029"/>
</workbook>
</file>

<file path=xl/calcChain.xml><?xml version="1.0" encoding="utf-8"?>
<calcChain xmlns="http://schemas.openxmlformats.org/spreadsheetml/2006/main">
  <c r="E10" i="4" l="1"/>
  <c r="K42" i="4"/>
  <c r="H46" i="4"/>
  <c r="AQ49" i="4" l="1"/>
  <c r="AM31" i="4"/>
  <c r="H3" i="4" l="1"/>
  <c r="AM10" i="4" l="1"/>
  <c r="G10" i="4" s="1"/>
  <c r="H10" i="4" l="1"/>
  <c r="E43" i="4"/>
  <c r="AM18" i="4" l="1"/>
  <c r="D43" i="4" l="1"/>
  <c r="D44" i="4"/>
  <c r="G54" i="4" l="1"/>
  <c r="E9" i="4" l="1"/>
  <c r="G13" i="4" s="1"/>
  <c r="E46" i="4" l="1"/>
  <c r="D45" i="4" l="1"/>
  <c r="X17" i="4"/>
  <c r="AM46" i="4" l="1"/>
  <c r="AM47" i="4" s="1"/>
  <c r="AM52" i="4" s="1"/>
  <c r="E54" i="4" s="1"/>
  <c r="F46" i="4"/>
  <c r="D47" i="4" l="1"/>
  <c r="Z11" i="4"/>
  <c r="Y16" i="4" l="1"/>
  <c r="X16" i="4"/>
  <c r="G40" i="4"/>
  <c r="K25" i="4" l="1"/>
  <c r="M12" i="4"/>
  <c r="K37" i="4" l="1"/>
  <c r="K16" i="4"/>
  <c r="K17" i="4"/>
  <c r="K21" i="4"/>
  <c r="K20" i="4"/>
  <c r="K31" i="4"/>
  <c r="K32" i="4"/>
  <c r="M50" i="4" l="1"/>
  <c r="X11" i="4" l="1"/>
  <c r="Y11" i="4"/>
  <c r="Y17" i="4" l="1"/>
  <c r="AA15" i="4"/>
  <c r="Z17" i="4"/>
  <c r="AA17" i="4" s="1"/>
  <c r="Z37" i="4" l="1"/>
  <c r="Z41" i="4"/>
  <c r="Z49" i="4"/>
  <c r="Z38" i="4"/>
  <c r="Z42" i="4"/>
  <c r="Z50" i="4"/>
  <c r="Z46" i="4"/>
  <c r="Z51" i="4"/>
  <c r="Z40" i="4"/>
  <c r="Z48" i="4"/>
  <c r="Z52" i="4"/>
  <c r="Z39" i="4"/>
  <c r="AA11" i="4" l="1"/>
  <c r="X14" i="4" l="1"/>
  <c r="W51" i="4" l="1"/>
  <c r="Q6" i="4" l="1"/>
  <c r="Y14" i="4" l="1"/>
  <c r="G36" i="4" l="1"/>
  <c r="F13" i="4" l="1"/>
  <c r="AC67" i="4"/>
  <c r="AI21" i="4"/>
  <c r="AC76" i="4"/>
  <c r="AC78" i="4"/>
  <c r="AC77" i="4"/>
  <c r="AC66" i="4"/>
  <c r="AC68" i="4"/>
  <c r="S46" i="4" l="1"/>
  <c r="L30" i="4" l="1"/>
  <c r="Q7" i="4"/>
  <c r="K18" i="4" s="1"/>
  <c r="G18" i="4" l="1"/>
  <c r="G16" i="4"/>
  <c r="G21" i="4"/>
  <c r="K36" i="4" l="1"/>
  <c r="G32" i="4" l="1"/>
  <c r="J36" i="4" l="1"/>
  <c r="Y82" i="4" l="1"/>
  <c r="AB82" i="4" l="1"/>
  <c r="AB76" i="4"/>
  <c r="AB68" i="4"/>
  <c r="Y68" i="4"/>
  <c r="AB67" i="4"/>
  <c r="Y67" i="4"/>
  <c r="Y76" i="4" l="1"/>
  <c r="Y77" i="4"/>
  <c r="AB77" i="4"/>
  <c r="Y78" i="4"/>
  <c r="AB78" i="4"/>
  <c r="Y79" i="4"/>
  <c r="AB79" i="4"/>
  <c r="Y80" i="4"/>
  <c r="AB80" i="4"/>
  <c r="Y81" i="4"/>
  <c r="AB81" i="4"/>
  <c r="Y83" i="4"/>
  <c r="AB83" i="4"/>
  <c r="Y84" i="4"/>
  <c r="AB84" i="4"/>
  <c r="Y74" i="4"/>
  <c r="Y73" i="4"/>
  <c r="Y72" i="4"/>
  <c r="Y71" i="4"/>
  <c r="Y70" i="4"/>
  <c r="Y69" i="4"/>
  <c r="Y66" i="4"/>
  <c r="AB37" i="4"/>
  <c r="AB74" i="4"/>
  <c r="AB73" i="4"/>
  <c r="AB72" i="4"/>
  <c r="AB71" i="4"/>
  <c r="AB70" i="4"/>
  <c r="AB69" i="4"/>
  <c r="AB66" i="4"/>
  <c r="AB52" i="4"/>
  <c r="AB51" i="4"/>
  <c r="AB50" i="4"/>
  <c r="AB49" i="4"/>
  <c r="AB48" i="4"/>
  <c r="AB46" i="4"/>
  <c r="AB42" i="4"/>
  <c r="AB41" i="4"/>
  <c r="AB40" i="4"/>
  <c r="AB39" i="4"/>
  <c r="AB38" i="4"/>
  <c r="AA52" i="4"/>
  <c r="AA51" i="4"/>
  <c r="AA50" i="4"/>
  <c r="AA49" i="4"/>
  <c r="AA48" i="4"/>
  <c r="AA46" i="4"/>
  <c r="AA42" i="4"/>
  <c r="AA41" i="4"/>
  <c r="AA40" i="4"/>
  <c r="AA39" i="4"/>
  <c r="AA38" i="4"/>
  <c r="AA37" i="4"/>
  <c r="Z32" i="4" l="1"/>
  <c r="Z31" i="4"/>
  <c r="Z14" i="4" l="1"/>
  <c r="AA14" i="4" s="1"/>
  <c r="O46" i="4" l="1"/>
  <c r="G25" i="4" l="1"/>
  <c r="Z16" i="4" l="1"/>
  <c r="AA16" i="4" s="1"/>
  <c r="AI22" i="4"/>
  <c r="J25" i="4"/>
  <c r="AI23" i="4"/>
  <c r="AC74" i="4"/>
  <c r="AE74" i="4" s="1"/>
  <c r="AC82" i="4"/>
  <c r="AC81" i="4"/>
  <c r="AC80" i="4"/>
  <c r="AC79" i="4"/>
  <c r="AC84" i="4"/>
  <c r="AC83" i="4"/>
  <c r="AC72" i="4"/>
  <c r="AE72" i="4" s="1"/>
  <c r="AE66" i="4"/>
  <c r="AC71" i="4"/>
  <c r="AE71" i="4" s="1"/>
  <c r="AC70" i="4"/>
  <c r="AE70" i="4" s="1"/>
  <c r="AC69" i="4"/>
  <c r="AE69" i="4" s="1"/>
  <c r="AE68" i="4"/>
  <c r="AC73" i="4"/>
  <c r="AE73" i="4" s="1"/>
  <c r="AE67" i="4"/>
  <c r="Z33" i="4"/>
  <c r="F14" i="4" l="1"/>
  <c r="G37" i="4"/>
  <c r="K40" i="4"/>
  <c r="AE38" i="4" l="1"/>
  <c r="AD84" i="4"/>
  <c r="AE84" i="4" s="1"/>
  <c r="AD78" i="4"/>
  <c r="AE78" i="4" s="1"/>
  <c r="AD82" i="4"/>
  <c r="AE82" i="4" s="1"/>
  <c r="AD79" i="4"/>
  <c r="AE79" i="4" s="1"/>
  <c r="AD83" i="4"/>
  <c r="AE83" i="4" s="1"/>
  <c r="AD77" i="4"/>
  <c r="AE77" i="4" s="1"/>
  <c r="AD76" i="4"/>
  <c r="AE76" i="4" s="1"/>
  <c r="AD81" i="4"/>
  <c r="AE81" i="4" s="1"/>
  <c r="AD80" i="4"/>
  <c r="AE80" i="4" s="1"/>
  <c r="AE49" i="4"/>
  <c r="AE48" i="4"/>
  <c r="AE46" i="4"/>
  <c r="AE52" i="4"/>
  <c r="AE42" i="4"/>
  <c r="AE51" i="4"/>
  <c r="AE41" i="4"/>
  <c r="AE50" i="4"/>
  <c r="AE40" i="4"/>
  <c r="AE39" i="4"/>
  <c r="E13" i="4"/>
  <c r="G20" i="4" s="1"/>
  <c r="L13" i="4" l="1"/>
  <c r="AE37" i="4"/>
  <c r="G6" i="4" s="1"/>
  <c r="J21" i="4"/>
  <c r="Q46" i="4" l="1"/>
  <c r="U11" i="4" l="1"/>
  <c r="U12" i="4" s="1"/>
  <c r="U13" i="4" s="1"/>
  <c r="U14" i="4" s="1"/>
  <c r="U15" i="4" s="1"/>
  <c r="U16" i="4" s="1"/>
  <c r="U17" i="4" s="1"/>
  <c r="U18" i="4" s="1"/>
  <c r="U19" i="4" s="1"/>
  <c r="U20" i="4" s="1"/>
  <c r="U21" i="4" s="1"/>
  <c r="U22" i="4" l="1"/>
  <c r="U23" i="4" s="1"/>
  <c r="U24" i="4" s="1"/>
  <c r="U25" i="4" s="1"/>
  <c r="U26" i="4" s="1"/>
  <c r="U27" i="4" s="1"/>
  <c r="U28" i="4" s="1"/>
  <c r="U29" i="4" s="1"/>
  <c r="U30" i="4" s="1"/>
  <c r="U31" i="4" s="1"/>
  <c r="U32" i="4" s="1"/>
  <c r="U33" i="4" s="1"/>
  <c r="U34" i="4" s="1"/>
  <c r="U35" i="4" s="1"/>
  <c r="C54" i="4"/>
  <c r="J18" i="4"/>
  <c r="J13" i="4" l="1"/>
  <c r="J6" i="4"/>
  <c r="J37" i="4"/>
  <c r="J32" i="4"/>
  <c r="J16" i="4"/>
  <c r="J40" i="4" l="1"/>
  <c r="J20" i="4"/>
  <c r="K46" i="4" l="1"/>
  <c r="C62" i="4"/>
  <c r="I663" i="4"/>
  <c r="I57" i="4" s="1"/>
  <c r="B63" i="4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52" i="4" l="1"/>
  <c r="M57" i="4"/>
  <c r="L3" i="2"/>
  <c r="B8" i="2"/>
  <c r="E8" i="2" s="1"/>
  <c r="L8" i="2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 s="1"/>
  <c r="L396" i="2" s="1"/>
  <c r="L397" i="2" s="1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 s="1"/>
  <c r="L419" i="2" s="1"/>
  <c r="L420" i="2" s="1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 s="1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L452" i="2" s="1"/>
  <c r="L453" i="2" s="1"/>
  <c r="L454" i="2" s="1"/>
  <c r="L455" i="2" s="1"/>
  <c r="L456" i="2" s="1"/>
  <c r="L457" i="2" s="1"/>
  <c r="L458" i="2" s="1"/>
  <c r="L459" i="2" s="1"/>
  <c r="L460" i="2" s="1"/>
  <c r="L461" i="2" s="1"/>
  <c r="L462" i="2" s="1"/>
  <c r="L463" i="2" s="1"/>
  <c r="L464" i="2" s="1"/>
  <c r="L465" i="2" s="1"/>
  <c r="L466" i="2" s="1"/>
  <c r="L467" i="2" s="1"/>
  <c r="L468" i="2" s="1"/>
  <c r="L469" i="2" s="1"/>
  <c r="L470" i="2" s="1"/>
  <c r="L471" i="2" s="1"/>
  <c r="L472" i="2" s="1"/>
  <c r="L473" i="2" s="1"/>
  <c r="L474" i="2" s="1"/>
  <c r="L475" i="2" s="1"/>
  <c r="L476" i="2" s="1"/>
  <c r="L477" i="2" s="1"/>
  <c r="L478" i="2" s="1"/>
  <c r="L479" i="2" s="1"/>
  <c r="L480" i="2" s="1"/>
  <c r="L481" i="2" s="1"/>
  <c r="L482" i="2" s="1"/>
  <c r="L483" i="2" s="1"/>
  <c r="L484" i="2" s="1"/>
  <c r="L485" i="2" s="1"/>
  <c r="L486" i="2" s="1"/>
  <c r="L487" i="2" s="1"/>
  <c r="L488" i="2" s="1"/>
  <c r="L489" i="2" s="1"/>
  <c r="L490" i="2" s="1"/>
  <c r="L491" i="2" s="1"/>
  <c r="L492" i="2" s="1"/>
  <c r="L493" i="2" s="1"/>
  <c r="L494" i="2" s="1"/>
  <c r="L495" i="2" s="1"/>
  <c r="L496" i="2" s="1"/>
  <c r="L497" i="2" s="1"/>
  <c r="L498" i="2" s="1"/>
  <c r="L499" i="2" s="1"/>
  <c r="L500" i="2" s="1"/>
  <c r="L501" i="2" s="1"/>
  <c r="L502" i="2" s="1"/>
  <c r="L503" i="2" s="1"/>
  <c r="L504" i="2" s="1"/>
  <c r="L505" i="2" s="1"/>
  <c r="L506" i="2" s="1"/>
  <c r="L507" i="2" s="1"/>
  <c r="L508" i="2" s="1"/>
  <c r="L509" i="2" s="1"/>
  <c r="L510" i="2" s="1"/>
  <c r="L511" i="2" s="1"/>
  <c r="L512" i="2" s="1"/>
  <c r="L513" i="2" s="1"/>
  <c r="L514" i="2" s="1"/>
  <c r="L515" i="2" s="1"/>
  <c r="L516" i="2" s="1"/>
  <c r="L517" i="2" s="1"/>
  <c r="L518" i="2" s="1"/>
  <c r="L519" i="2" s="1"/>
  <c r="L520" i="2" s="1"/>
  <c r="L521" i="2" s="1"/>
  <c r="L522" i="2" s="1"/>
  <c r="L523" i="2" s="1"/>
  <c r="L524" i="2" s="1"/>
  <c r="L525" i="2" s="1"/>
  <c r="L526" i="2" s="1"/>
  <c r="L527" i="2" s="1"/>
  <c r="L528" i="2" s="1"/>
  <c r="L529" i="2" s="1"/>
  <c r="L530" i="2" s="1"/>
  <c r="L531" i="2" s="1"/>
  <c r="L532" i="2" s="1"/>
  <c r="L533" i="2" s="1"/>
  <c r="L534" i="2" s="1"/>
  <c r="L535" i="2" s="1"/>
  <c r="L536" i="2" s="1"/>
  <c r="L537" i="2" s="1"/>
  <c r="L538" i="2" s="1"/>
  <c r="L539" i="2" s="1"/>
  <c r="L540" i="2" s="1"/>
  <c r="L541" i="2" s="1"/>
  <c r="L542" i="2" s="1"/>
  <c r="L543" i="2" s="1"/>
  <c r="L544" i="2" s="1"/>
  <c r="L545" i="2" s="1"/>
  <c r="L546" i="2" s="1"/>
  <c r="L547" i="2" s="1"/>
  <c r="L548" i="2" s="1"/>
  <c r="L549" i="2" s="1"/>
  <c r="L550" i="2" s="1"/>
  <c r="L551" i="2" s="1"/>
  <c r="L552" i="2" s="1"/>
  <c r="L553" i="2" s="1"/>
  <c r="L554" i="2" s="1"/>
  <c r="L555" i="2" s="1"/>
  <c r="L556" i="2" s="1"/>
  <c r="L557" i="2" s="1"/>
  <c r="L558" i="2" s="1"/>
  <c r="L559" i="2" s="1"/>
  <c r="L560" i="2" s="1"/>
  <c r="L561" i="2" s="1"/>
  <c r="L562" i="2" s="1"/>
  <c r="L563" i="2" s="1"/>
  <c r="L564" i="2" s="1"/>
  <c r="L565" i="2" s="1"/>
  <c r="L566" i="2" s="1"/>
  <c r="L567" i="2" s="1"/>
  <c r="L568" i="2" s="1"/>
  <c r="L569" i="2" s="1"/>
  <c r="L570" i="2" s="1"/>
  <c r="L571" i="2" s="1"/>
  <c r="L572" i="2" s="1"/>
  <c r="L573" i="2" s="1"/>
  <c r="L574" i="2" s="1"/>
  <c r="L575" i="2" s="1"/>
  <c r="L576" i="2" s="1"/>
  <c r="L577" i="2" s="1"/>
  <c r="L578" i="2" s="1"/>
  <c r="L579" i="2" s="1"/>
  <c r="L580" i="2" s="1"/>
  <c r="L581" i="2" s="1"/>
  <c r="L582" i="2" s="1"/>
  <c r="L583" i="2" s="1"/>
  <c r="L584" i="2" s="1"/>
  <c r="L585" i="2" s="1"/>
  <c r="L586" i="2" s="1"/>
  <c r="L587" i="2" s="1"/>
  <c r="L588" i="2" s="1"/>
  <c r="L589" i="2" s="1"/>
  <c r="L590" i="2" s="1"/>
  <c r="L591" i="2" s="1"/>
  <c r="L592" i="2" s="1"/>
  <c r="L593" i="2" s="1"/>
  <c r="L594" i="2" s="1"/>
  <c r="L595" i="2" s="1"/>
  <c r="L596" i="2" s="1"/>
  <c r="L597" i="2" s="1"/>
  <c r="L598" i="2" s="1"/>
  <c r="L599" i="2" s="1"/>
  <c r="L600" i="2" s="1"/>
  <c r="L601" i="2" s="1"/>
  <c r="L602" i="2" s="1"/>
  <c r="L603" i="2" s="1"/>
  <c r="L604" i="2" s="1"/>
  <c r="L605" i="2" s="1"/>
  <c r="L606" i="2" s="1"/>
  <c r="L607" i="2" s="1"/>
  <c r="M8" i="2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M239" i="2" s="1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M344" i="2" s="1"/>
  <c r="M345" i="2" s="1"/>
  <c r="M346" i="2" s="1"/>
  <c r="M347" i="2" s="1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M362" i="2" s="1"/>
  <c r="M363" i="2" s="1"/>
  <c r="M364" i="2" s="1"/>
  <c r="M365" i="2" s="1"/>
  <c r="M366" i="2" s="1"/>
  <c r="M367" i="2" s="1"/>
  <c r="M368" i="2" s="1"/>
  <c r="M369" i="2" s="1"/>
  <c r="M370" i="2" s="1"/>
  <c r="M371" i="2" s="1"/>
  <c r="M372" i="2" s="1"/>
  <c r="M373" i="2" s="1"/>
  <c r="M374" i="2" s="1"/>
  <c r="M375" i="2" s="1"/>
  <c r="M376" i="2" s="1"/>
  <c r="M377" i="2" s="1"/>
  <c r="M378" i="2" s="1"/>
  <c r="M379" i="2" s="1"/>
  <c r="M380" i="2" s="1"/>
  <c r="M381" i="2" s="1"/>
  <c r="M382" i="2" s="1"/>
  <c r="M383" i="2" s="1"/>
  <c r="M384" i="2" s="1"/>
  <c r="M385" i="2" s="1"/>
  <c r="M386" i="2" s="1"/>
  <c r="M387" i="2" s="1"/>
  <c r="M388" i="2" s="1"/>
  <c r="M389" i="2" s="1"/>
  <c r="M390" i="2" s="1"/>
  <c r="M391" i="2" s="1"/>
  <c r="M392" i="2" s="1"/>
  <c r="M393" i="2" s="1"/>
  <c r="M394" i="2" s="1"/>
  <c r="M395" i="2" s="1"/>
  <c r="M396" i="2" s="1"/>
  <c r="M397" i="2" s="1"/>
  <c r="M398" i="2" s="1"/>
  <c r="M399" i="2" s="1"/>
  <c r="M400" i="2" s="1"/>
  <c r="M401" i="2" s="1"/>
  <c r="M402" i="2" s="1"/>
  <c r="M403" i="2" s="1"/>
  <c r="M404" i="2" s="1"/>
  <c r="M405" i="2" s="1"/>
  <c r="M406" i="2" s="1"/>
  <c r="M407" i="2" s="1"/>
  <c r="M408" i="2" s="1"/>
  <c r="M409" i="2" s="1"/>
  <c r="M410" i="2" s="1"/>
  <c r="M411" i="2" s="1"/>
  <c r="M412" i="2" s="1"/>
  <c r="M413" i="2" s="1"/>
  <c r="M414" i="2" s="1"/>
  <c r="M415" i="2" s="1"/>
  <c r="M416" i="2" s="1"/>
  <c r="M417" i="2" s="1"/>
  <c r="M418" i="2" s="1"/>
  <c r="M419" i="2" s="1"/>
  <c r="M420" i="2" s="1"/>
  <c r="M421" i="2" s="1"/>
  <c r="M422" i="2" s="1"/>
  <c r="M423" i="2" s="1"/>
  <c r="M424" i="2" s="1"/>
  <c r="M425" i="2" s="1"/>
  <c r="M426" i="2" s="1"/>
  <c r="M427" i="2" s="1"/>
  <c r="M428" i="2" s="1"/>
  <c r="M429" i="2" s="1"/>
  <c r="M430" i="2" s="1"/>
  <c r="M431" i="2" s="1"/>
  <c r="M432" i="2" s="1"/>
  <c r="M433" i="2" s="1"/>
  <c r="M434" i="2" s="1"/>
  <c r="M435" i="2" s="1"/>
  <c r="M436" i="2" s="1"/>
  <c r="M437" i="2" s="1"/>
  <c r="M438" i="2" s="1"/>
  <c r="M439" i="2" s="1"/>
  <c r="M440" i="2" s="1"/>
  <c r="M441" i="2" s="1"/>
  <c r="M442" i="2" s="1"/>
  <c r="M443" i="2" s="1"/>
  <c r="M444" i="2" s="1"/>
  <c r="M445" i="2" s="1"/>
  <c r="M446" i="2" s="1"/>
  <c r="M447" i="2" s="1"/>
  <c r="M448" i="2" s="1"/>
  <c r="M449" i="2" s="1"/>
  <c r="M450" i="2" s="1"/>
  <c r="M451" i="2" s="1"/>
  <c r="M452" i="2" s="1"/>
  <c r="M453" i="2" s="1"/>
  <c r="M454" i="2" s="1"/>
  <c r="M455" i="2" s="1"/>
  <c r="M456" i="2" s="1"/>
  <c r="M457" i="2" s="1"/>
  <c r="M458" i="2" s="1"/>
  <c r="M459" i="2" s="1"/>
  <c r="M460" i="2" s="1"/>
  <c r="M461" i="2" s="1"/>
  <c r="M462" i="2" s="1"/>
  <c r="M463" i="2" s="1"/>
  <c r="M464" i="2" s="1"/>
  <c r="M465" i="2" s="1"/>
  <c r="M466" i="2" s="1"/>
  <c r="M467" i="2" s="1"/>
  <c r="M468" i="2" s="1"/>
  <c r="M469" i="2" s="1"/>
  <c r="M470" i="2" s="1"/>
  <c r="M471" i="2" s="1"/>
  <c r="M472" i="2" s="1"/>
  <c r="M473" i="2" s="1"/>
  <c r="M474" i="2" s="1"/>
  <c r="M475" i="2" s="1"/>
  <c r="M476" i="2" s="1"/>
  <c r="M477" i="2" s="1"/>
  <c r="M478" i="2" s="1"/>
  <c r="M479" i="2" s="1"/>
  <c r="M480" i="2" s="1"/>
  <c r="M481" i="2" s="1"/>
  <c r="M482" i="2" s="1"/>
  <c r="M483" i="2" s="1"/>
  <c r="M484" i="2" s="1"/>
  <c r="M485" i="2" s="1"/>
  <c r="M486" i="2" s="1"/>
  <c r="M487" i="2" s="1"/>
  <c r="M488" i="2" s="1"/>
  <c r="M489" i="2" s="1"/>
  <c r="M490" i="2" s="1"/>
  <c r="M491" i="2" s="1"/>
  <c r="M492" i="2" s="1"/>
  <c r="M493" i="2" s="1"/>
  <c r="M494" i="2" s="1"/>
  <c r="M495" i="2" s="1"/>
  <c r="M496" i="2" s="1"/>
  <c r="M497" i="2" s="1"/>
  <c r="M498" i="2" s="1"/>
  <c r="M499" i="2" s="1"/>
  <c r="M500" i="2" s="1"/>
  <c r="M501" i="2" s="1"/>
  <c r="M502" i="2" s="1"/>
  <c r="M503" i="2" s="1"/>
  <c r="M504" i="2" s="1"/>
  <c r="M505" i="2" s="1"/>
  <c r="M506" i="2" s="1"/>
  <c r="M507" i="2" s="1"/>
  <c r="M508" i="2" s="1"/>
  <c r="M509" i="2" s="1"/>
  <c r="M510" i="2" s="1"/>
  <c r="M511" i="2" s="1"/>
  <c r="M512" i="2" s="1"/>
  <c r="M513" i="2" s="1"/>
  <c r="M514" i="2" s="1"/>
  <c r="M515" i="2" s="1"/>
  <c r="M516" i="2" s="1"/>
  <c r="M517" i="2" s="1"/>
  <c r="M518" i="2" s="1"/>
  <c r="M519" i="2" s="1"/>
  <c r="M520" i="2" s="1"/>
  <c r="M521" i="2" s="1"/>
  <c r="M522" i="2" s="1"/>
  <c r="M523" i="2" s="1"/>
  <c r="M524" i="2" s="1"/>
  <c r="M525" i="2" s="1"/>
  <c r="M526" i="2" s="1"/>
  <c r="M527" i="2" s="1"/>
  <c r="M528" i="2" s="1"/>
  <c r="M529" i="2" s="1"/>
  <c r="M530" i="2" s="1"/>
  <c r="M531" i="2" s="1"/>
  <c r="M532" i="2" s="1"/>
  <c r="M533" i="2" s="1"/>
  <c r="M534" i="2" s="1"/>
  <c r="M535" i="2" s="1"/>
  <c r="M536" i="2" s="1"/>
  <c r="M537" i="2" s="1"/>
  <c r="M538" i="2" s="1"/>
  <c r="M539" i="2" s="1"/>
  <c r="M540" i="2" s="1"/>
  <c r="M541" i="2" s="1"/>
  <c r="M542" i="2" s="1"/>
  <c r="M543" i="2" s="1"/>
  <c r="M544" i="2" s="1"/>
  <c r="M545" i="2" s="1"/>
  <c r="M546" i="2" s="1"/>
  <c r="M547" i="2" s="1"/>
  <c r="M548" i="2" s="1"/>
  <c r="M549" i="2" s="1"/>
  <c r="M550" i="2" s="1"/>
  <c r="M551" i="2" s="1"/>
  <c r="M552" i="2" s="1"/>
  <c r="M553" i="2" s="1"/>
  <c r="M554" i="2" s="1"/>
  <c r="M555" i="2" s="1"/>
  <c r="M556" i="2" s="1"/>
  <c r="M557" i="2" s="1"/>
  <c r="M558" i="2" s="1"/>
  <c r="M559" i="2" s="1"/>
  <c r="M560" i="2" s="1"/>
  <c r="M561" i="2" s="1"/>
  <c r="M562" i="2" s="1"/>
  <c r="M563" i="2" s="1"/>
  <c r="M564" i="2" s="1"/>
  <c r="M565" i="2" s="1"/>
  <c r="M566" i="2" s="1"/>
  <c r="M567" i="2" s="1"/>
  <c r="M568" i="2" s="1"/>
  <c r="M569" i="2" s="1"/>
  <c r="M570" i="2" s="1"/>
  <c r="M571" i="2" s="1"/>
  <c r="M572" i="2" s="1"/>
  <c r="M573" i="2" s="1"/>
  <c r="M574" i="2" s="1"/>
  <c r="M575" i="2" s="1"/>
  <c r="M576" i="2" s="1"/>
  <c r="M577" i="2" s="1"/>
  <c r="M578" i="2" s="1"/>
  <c r="M579" i="2" s="1"/>
  <c r="M580" i="2" s="1"/>
  <c r="M581" i="2" s="1"/>
  <c r="M582" i="2" s="1"/>
  <c r="M583" i="2" s="1"/>
  <c r="M584" i="2" s="1"/>
  <c r="M585" i="2" s="1"/>
  <c r="M586" i="2" s="1"/>
  <c r="M587" i="2" s="1"/>
  <c r="M588" i="2" s="1"/>
  <c r="M589" i="2" s="1"/>
  <c r="M590" i="2" s="1"/>
  <c r="M591" i="2" s="1"/>
  <c r="M592" i="2" s="1"/>
  <c r="M593" i="2" s="1"/>
  <c r="M594" i="2" s="1"/>
  <c r="M595" i="2" s="1"/>
  <c r="M596" i="2" s="1"/>
  <c r="M597" i="2" s="1"/>
  <c r="M598" i="2" s="1"/>
  <c r="M599" i="2" s="1"/>
  <c r="M600" i="2" s="1"/>
  <c r="M601" i="2" s="1"/>
  <c r="M602" i="2" s="1"/>
  <c r="M603" i="2" s="1"/>
  <c r="M604" i="2" s="1"/>
  <c r="M605" i="2" s="1"/>
  <c r="M606" i="2" s="1"/>
  <c r="M607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H609" i="2"/>
  <c r="L3" i="1"/>
  <c r="B8" i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H609" i="1"/>
  <c r="M58" i="4" l="1"/>
  <c r="M59" i="4" s="1"/>
  <c r="M60" i="4" s="1"/>
  <c r="M61" i="4" s="1"/>
  <c r="M62" i="4" s="1"/>
  <c r="M63" i="4" s="1"/>
  <c r="M64" i="4" s="1"/>
  <c r="M65" i="4" s="1"/>
  <c r="M66" i="4" s="1"/>
  <c r="M67" i="4" s="1"/>
  <c r="M68" i="4" s="1"/>
  <c r="M69" i="4" s="1"/>
  <c r="M70" i="4" s="1"/>
  <c r="M71" i="4" s="1"/>
  <c r="M72" i="4" s="1"/>
  <c r="M73" i="4" s="1"/>
  <c r="M74" i="4" s="1"/>
  <c r="M75" i="4" s="1"/>
  <c r="M76" i="4" s="1"/>
  <c r="M77" i="4" s="1"/>
  <c r="M78" i="4" s="1"/>
  <c r="M79" i="4" s="1"/>
  <c r="M80" i="4" s="1"/>
  <c r="M81" i="4" s="1"/>
  <c r="M82" i="4" s="1"/>
  <c r="M83" i="4" s="1"/>
  <c r="M84" i="4" s="1"/>
  <c r="M85" i="4" s="1"/>
  <c r="M86" i="4" s="1"/>
  <c r="M87" i="4" s="1"/>
  <c r="M88" i="4" s="1"/>
  <c r="M89" i="4" s="1"/>
  <c r="M90" i="4" s="1"/>
  <c r="M91" i="4" s="1"/>
  <c r="M92" i="4" s="1"/>
  <c r="M93" i="4" s="1"/>
  <c r="M94" i="4" s="1"/>
  <c r="M95" i="4" s="1"/>
  <c r="M96" i="4" s="1"/>
  <c r="M97" i="4" s="1"/>
  <c r="M98" i="4" s="1"/>
  <c r="M99" i="4" s="1"/>
  <c r="M100" i="4" s="1"/>
  <c r="M101" i="4" s="1"/>
  <c r="M102" i="4" s="1"/>
  <c r="M103" i="4" s="1"/>
  <c r="M104" i="4" s="1"/>
  <c r="M105" i="4" s="1"/>
  <c r="M106" i="4" s="1"/>
  <c r="M107" i="4" s="1"/>
  <c r="M108" i="4" s="1"/>
  <c r="M109" i="4" s="1"/>
  <c r="M110" i="4" s="1"/>
  <c r="M111" i="4" s="1"/>
  <c r="M112" i="4" s="1"/>
  <c r="M113" i="4" s="1"/>
  <c r="M114" i="4" s="1"/>
  <c r="M115" i="4" s="1"/>
  <c r="M116" i="4" s="1"/>
  <c r="M117" i="4" s="1"/>
  <c r="M118" i="4" s="1"/>
  <c r="M119" i="4" s="1"/>
  <c r="M120" i="4" s="1"/>
  <c r="M121" i="4" s="1"/>
  <c r="M122" i="4" s="1"/>
  <c r="M123" i="4" s="1"/>
  <c r="M124" i="4" s="1"/>
  <c r="M125" i="4" s="1"/>
  <c r="M126" i="4" s="1"/>
  <c r="M127" i="4" s="1"/>
  <c r="M128" i="4" s="1"/>
  <c r="M129" i="4" s="1"/>
  <c r="M130" i="4" s="1"/>
  <c r="M131" i="4" s="1"/>
  <c r="M132" i="4" s="1"/>
  <c r="M133" i="4" s="1"/>
  <c r="M134" i="4" s="1"/>
  <c r="M135" i="4" s="1"/>
  <c r="M136" i="4" s="1"/>
  <c r="M137" i="4" s="1"/>
  <c r="M138" i="4" s="1"/>
  <c r="M139" i="4" s="1"/>
  <c r="M140" i="4" s="1"/>
  <c r="M141" i="4" s="1"/>
  <c r="M142" i="4" s="1"/>
  <c r="M143" i="4" s="1"/>
  <c r="M144" i="4" s="1"/>
  <c r="M145" i="4" s="1"/>
  <c r="M146" i="4" s="1"/>
  <c r="M147" i="4" s="1"/>
  <c r="M148" i="4" s="1"/>
  <c r="M149" i="4" s="1"/>
  <c r="M150" i="4" s="1"/>
  <c r="M151" i="4" s="1"/>
  <c r="M152" i="4" s="1"/>
  <c r="M153" i="4" s="1"/>
  <c r="M154" i="4" s="1"/>
  <c r="M155" i="4" s="1"/>
  <c r="M156" i="4" s="1"/>
  <c r="M157" i="4" s="1"/>
  <c r="M158" i="4" s="1"/>
  <c r="M159" i="4" s="1"/>
  <c r="M160" i="4" s="1"/>
  <c r="M161" i="4" s="1"/>
  <c r="M162" i="4" s="1"/>
  <c r="M163" i="4" s="1"/>
  <c r="M164" i="4" s="1"/>
  <c r="M165" i="4" s="1"/>
  <c r="M166" i="4" s="1"/>
  <c r="M167" i="4" s="1"/>
  <c r="M168" i="4" s="1"/>
  <c r="M169" i="4" s="1"/>
  <c r="M170" i="4" s="1"/>
  <c r="M171" i="4" s="1"/>
  <c r="M172" i="4" s="1"/>
  <c r="M173" i="4" s="1"/>
  <c r="M174" i="4" s="1"/>
  <c r="M175" i="4" s="1"/>
  <c r="M176" i="4" s="1"/>
  <c r="M177" i="4" s="1"/>
  <c r="M178" i="4" s="1"/>
  <c r="M179" i="4" s="1"/>
  <c r="M180" i="4" s="1"/>
  <c r="M181" i="4" s="1"/>
  <c r="M182" i="4" s="1"/>
  <c r="M183" i="4" s="1"/>
  <c r="M184" i="4" s="1"/>
  <c r="M185" i="4" s="1"/>
  <c r="M186" i="4" s="1"/>
  <c r="M187" i="4" s="1"/>
  <c r="M188" i="4" s="1"/>
  <c r="M189" i="4" s="1"/>
  <c r="M190" i="4" s="1"/>
  <c r="M191" i="4" s="1"/>
  <c r="M192" i="4" s="1"/>
  <c r="M193" i="4" s="1"/>
  <c r="M194" i="4" s="1"/>
  <c r="M195" i="4" s="1"/>
  <c r="M196" i="4" s="1"/>
  <c r="M197" i="4" s="1"/>
  <c r="M198" i="4" s="1"/>
  <c r="M199" i="4" s="1"/>
  <c r="M200" i="4" s="1"/>
  <c r="M201" i="4" s="1"/>
  <c r="M202" i="4" s="1"/>
  <c r="M203" i="4" s="1"/>
  <c r="M204" i="4" s="1"/>
  <c r="M205" i="4" s="1"/>
  <c r="M206" i="4" s="1"/>
  <c r="M207" i="4" s="1"/>
  <c r="M208" i="4" s="1"/>
  <c r="M209" i="4" s="1"/>
  <c r="M210" i="4" s="1"/>
  <c r="M211" i="4" s="1"/>
  <c r="M212" i="4" s="1"/>
  <c r="M213" i="4" s="1"/>
  <c r="M214" i="4" s="1"/>
  <c r="M215" i="4" s="1"/>
  <c r="M216" i="4" s="1"/>
  <c r="M217" i="4" s="1"/>
  <c r="M218" i="4" s="1"/>
  <c r="M219" i="4" s="1"/>
  <c r="M220" i="4" s="1"/>
  <c r="M221" i="4" s="1"/>
  <c r="M222" i="4" s="1"/>
  <c r="M223" i="4" s="1"/>
  <c r="M224" i="4" s="1"/>
  <c r="M225" i="4" s="1"/>
  <c r="M226" i="4" s="1"/>
  <c r="M227" i="4" s="1"/>
  <c r="M228" i="4" s="1"/>
  <c r="M229" i="4" s="1"/>
  <c r="M230" i="4" s="1"/>
  <c r="M231" i="4" s="1"/>
  <c r="M232" i="4" s="1"/>
  <c r="M233" i="4" s="1"/>
  <c r="M234" i="4" s="1"/>
  <c r="M235" i="4" s="1"/>
  <c r="M236" i="4" s="1"/>
  <c r="M237" i="4" s="1"/>
  <c r="M238" i="4" s="1"/>
  <c r="M239" i="4" s="1"/>
  <c r="M240" i="4" s="1"/>
  <c r="M241" i="4" s="1"/>
  <c r="M242" i="4" s="1"/>
  <c r="M243" i="4" s="1"/>
  <c r="M244" i="4" s="1"/>
  <c r="M245" i="4" s="1"/>
  <c r="M246" i="4" s="1"/>
  <c r="M247" i="4" s="1"/>
  <c r="M248" i="4" s="1"/>
  <c r="M249" i="4" s="1"/>
  <c r="M250" i="4" s="1"/>
  <c r="M251" i="4" s="1"/>
  <c r="M252" i="4" s="1"/>
  <c r="M253" i="4" s="1"/>
  <c r="M254" i="4" s="1"/>
  <c r="M255" i="4" s="1"/>
  <c r="M256" i="4" s="1"/>
  <c r="M257" i="4" s="1"/>
  <c r="M258" i="4" s="1"/>
  <c r="M259" i="4" s="1"/>
  <c r="M260" i="4" s="1"/>
  <c r="M261" i="4" s="1"/>
  <c r="M262" i="4" s="1"/>
  <c r="M263" i="4" s="1"/>
  <c r="M264" i="4" s="1"/>
  <c r="M265" i="4" s="1"/>
  <c r="M266" i="4" s="1"/>
  <c r="M267" i="4" s="1"/>
  <c r="M268" i="4" s="1"/>
  <c r="M269" i="4" s="1"/>
  <c r="M270" i="4" s="1"/>
  <c r="M271" i="4" s="1"/>
  <c r="M272" i="4" s="1"/>
  <c r="M273" i="4" s="1"/>
  <c r="M274" i="4" s="1"/>
  <c r="M275" i="4" s="1"/>
  <c r="M276" i="4" s="1"/>
  <c r="M277" i="4" s="1"/>
  <c r="M278" i="4" s="1"/>
  <c r="M279" i="4" s="1"/>
  <c r="M280" i="4" s="1"/>
  <c r="M281" i="4" s="1"/>
  <c r="M282" i="4" s="1"/>
  <c r="M283" i="4" s="1"/>
  <c r="M284" i="4" s="1"/>
  <c r="M285" i="4" s="1"/>
  <c r="M286" i="4" s="1"/>
  <c r="M287" i="4" s="1"/>
  <c r="M288" i="4" s="1"/>
  <c r="M289" i="4" s="1"/>
  <c r="M290" i="4" s="1"/>
  <c r="M291" i="4" s="1"/>
  <c r="M292" i="4" s="1"/>
  <c r="M293" i="4" s="1"/>
  <c r="M294" i="4" s="1"/>
  <c r="M295" i="4" s="1"/>
  <c r="M296" i="4" s="1"/>
  <c r="M297" i="4" s="1"/>
  <c r="M298" i="4" s="1"/>
  <c r="M299" i="4" s="1"/>
  <c r="M300" i="4" s="1"/>
  <c r="M301" i="4" s="1"/>
  <c r="M302" i="4" s="1"/>
  <c r="M303" i="4" s="1"/>
  <c r="M304" i="4" s="1"/>
  <c r="M305" i="4" s="1"/>
  <c r="M306" i="4" s="1"/>
  <c r="M307" i="4" s="1"/>
  <c r="M308" i="4" s="1"/>
  <c r="M309" i="4" s="1"/>
  <c r="M310" i="4" s="1"/>
  <c r="M311" i="4" s="1"/>
  <c r="M312" i="4" s="1"/>
  <c r="M313" i="4" s="1"/>
  <c r="M314" i="4" s="1"/>
  <c r="M315" i="4" s="1"/>
  <c r="M316" i="4" s="1"/>
  <c r="M317" i="4" s="1"/>
  <c r="M318" i="4" s="1"/>
  <c r="M319" i="4" s="1"/>
  <c r="M320" i="4" s="1"/>
  <c r="M321" i="4" s="1"/>
  <c r="M322" i="4" s="1"/>
  <c r="M323" i="4" s="1"/>
  <c r="M324" i="4" s="1"/>
  <c r="M325" i="4" s="1"/>
  <c r="M326" i="4" s="1"/>
  <c r="M327" i="4" s="1"/>
  <c r="M328" i="4" s="1"/>
  <c r="M329" i="4" s="1"/>
  <c r="M330" i="4" s="1"/>
  <c r="M331" i="4" s="1"/>
  <c r="M332" i="4" s="1"/>
  <c r="M333" i="4" s="1"/>
  <c r="M334" i="4" s="1"/>
  <c r="M335" i="4" s="1"/>
  <c r="M336" i="4" s="1"/>
  <c r="M337" i="4" s="1"/>
  <c r="M338" i="4" s="1"/>
  <c r="M339" i="4" s="1"/>
  <c r="M340" i="4" s="1"/>
  <c r="M341" i="4" s="1"/>
  <c r="M342" i="4" s="1"/>
  <c r="M343" i="4" s="1"/>
  <c r="M344" i="4" s="1"/>
  <c r="M345" i="4" s="1"/>
  <c r="M346" i="4" s="1"/>
  <c r="M347" i="4" s="1"/>
  <c r="M348" i="4" s="1"/>
  <c r="M349" i="4" s="1"/>
  <c r="M350" i="4" s="1"/>
  <c r="M351" i="4" s="1"/>
  <c r="M352" i="4" s="1"/>
  <c r="M353" i="4" s="1"/>
  <c r="M354" i="4" s="1"/>
  <c r="M355" i="4" s="1"/>
  <c r="M356" i="4" s="1"/>
  <c r="M357" i="4" s="1"/>
  <c r="M358" i="4" s="1"/>
  <c r="M359" i="4" s="1"/>
  <c r="M360" i="4" s="1"/>
  <c r="M361" i="4" s="1"/>
  <c r="M362" i="4" s="1"/>
  <c r="M363" i="4" s="1"/>
  <c r="M364" i="4" s="1"/>
  <c r="M365" i="4" s="1"/>
  <c r="M366" i="4" s="1"/>
  <c r="M367" i="4" s="1"/>
  <c r="M368" i="4" s="1"/>
  <c r="M369" i="4" s="1"/>
  <c r="M370" i="4" s="1"/>
  <c r="M371" i="4" s="1"/>
  <c r="M372" i="4" s="1"/>
  <c r="M373" i="4" s="1"/>
  <c r="M374" i="4" s="1"/>
  <c r="M375" i="4" s="1"/>
  <c r="M376" i="4" s="1"/>
  <c r="M377" i="4" s="1"/>
  <c r="M378" i="4" s="1"/>
  <c r="M379" i="4" s="1"/>
  <c r="M380" i="4" s="1"/>
  <c r="M381" i="4" s="1"/>
  <c r="M382" i="4" s="1"/>
  <c r="M383" i="4" s="1"/>
  <c r="M384" i="4" s="1"/>
  <c r="M385" i="4" s="1"/>
  <c r="M386" i="4" s="1"/>
  <c r="M387" i="4" s="1"/>
  <c r="M388" i="4" s="1"/>
  <c r="M389" i="4" s="1"/>
  <c r="M390" i="4" s="1"/>
  <c r="M391" i="4" s="1"/>
  <c r="M392" i="4" s="1"/>
  <c r="M393" i="4" s="1"/>
  <c r="M394" i="4" s="1"/>
  <c r="M395" i="4" s="1"/>
  <c r="M396" i="4" s="1"/>
  <c r="M397" i="4" s="1"/>
  <c r="M398" i="4" s="1"/>
  <c r="M399" i="4" s="1"/>
  <c r="M400" i="4" s="1"/>
  <c r="M401" i="4" s="1"/>
  <c r="M402" i="4" s="1"/>
  <c r="M403" i="4" s="1"/>
  <c r="M404" i="4" s="1"/>
  <c r="M405" i="4" s="1"/>
  <c r="M406" i="4" s="1"/>
  <c r="M407" i="4" s="1"/>
  <c r="M408" i="4" s="1"/>
  <c r="M409" i="4" s="1"/>
  <c r="M410" i="4" s="1"/>
  <c r="M411" i="4" s="1"/>
  <c r="M412" i="4" s="1"/>
  <c r="M413" i="4" s="1"/>
  <c r="M414" i="4" s="1"/>
  <c r="M415" i="4" s="1"/>
  <c r="M416" i="4" s="1"/>
  <c r="M417" i="4" s="1"/>
  <c r="M418" i="4" s="1"/>
  <c r="M419" i="4" s="1"/>
  <c r="M420" i="4" s="1"/>
  <c r="M421" i="4" s="1"/>
  <c r="M422" i="4" s="1"/>
  <c r="M423" i="4" s="1"/>
  <c r="M424" i="4" s="1"/>
  <c r="M425" i="4" s="1"/>
  <c r="M426" i="4" s="1"/>
  <c r="M427" i="4" s="1"/>
  <c r="M428" i="4" s="1"/>
  <c r="M429" i="4" s="1"/>
  <c r="M430" i="4" s="1"/>
  <c r="M431" i="4" s="1"/>
  <c r="M432" i="4" s="1"/>
  <c r="M433" i="4" s="1"/>
  <c r="M434" i="4" s="1"/>
  <c r="M435" i="4" s="1"/>
  <c r="M436" i="4" s="1"/>
  <c r="M437" i="4" s="1"/>
  <c r="M438" i="4" s="1"/>
  <c r="M439" i="4" s="1"/>
  <c r="M440" i="4" s="1"/>
  <c r="M441" i="4" s="1"/>
  <c r="M442" i="4" s="1"/>
  <c r="M443" i="4" s="1"/>
  <c r="M444" i="4" s="1"/>
  <c r="M445" i="4" s="1"/>
  <c r="M446" i="4" s="1"/>
  <c r="M447" i="4" s="1"/>
  <c r="M448" i="4" s="1"/>
  <c r="M449" i="4" s="1"/>
  <c r="M450" i="4" s="1"/>
  <c r="M451" i="4" s="1"/>
  <c r="M452" i="4" s="1"/>
  <c r="M453" i="4" s="1"/>
  <c r="M454" i="4" s="1"/>
  <c r="M455" i="4" s="1"/>
  <c r="M456" i="4" s="1"/>
  <c r="M457" i="4" s="1"/>
  <c r="M458" i="4" s="1"/>
  <c r="M459" i="4" s="1"/>
  <c r="M460" i="4" s="1"/>
  <c r="M461" i="4" s="1"/>
  <c r="M462" i="4" s="1"/>
  <c r="M463" i="4" s="1"/>
  <c r="M464" i="4" s="1"/>
  <c r="M465" i="4" s="1"/>
  <c r="M466" i="4" s="1"/>
  <c r="M467" i="4" s="1"/>
  <c r="M468" i="4" s="1"/>
  <c r="M469" i="4" s="1"/>
  <c r="M470" i="4" s="1"/>
  <c r="M471" i="4" s="1"/>
  <c r="M472" i="4" s="1"/>
  <c r="M473" i="4" s="1"/>
  <c r="M474" i="4" s="1"/>
  <c r="M475" i="4" s="1"/>
  <c r="M476" i="4" s="1"/>
  <c r="M477" i="4" s="1"/>
  <c r="M478" i="4" s="1"/>
  <c r="M479" i="4" s="1"/>
  <c r="M480" i="4" s="1"/>
  <c r="M481" i="4" s="1"/>
  <c r="M482" i="4" s="1"/>
  <c r="M483" i="4" s="1"/>
  <c r="M484" i="4" s="1"/>
  <c r="M485" i="4" s="1"/>
  <c r="M486" i="4" s="1"/>
  <c r="M487" i="4" s="1"/>
  <c r="M488" i="4" s="1"/>
  <c r="M489" i="4" s="1"/>
  <c r="M490" i="4" s="1"/>
  <c r="M491" i="4" s="1"/>
  <c r="M492" i="4" s="1"/>
  <c r="M493" i="4" s="1"/>
  <c r="M494" i="4" s="1"/>
  <c r="M495" i="4" s="1"/>
  <c r="M496" i="4" s="1"/>
  <c r="M497" i="4" s="1"/>
  <c r="M498" i="4" s="1"/>
  <c r="M499" i="4" s="1"/>
  <c r="M500" i="4" s="1"/>
  <c r="M501" i="4" s="1"/>
  <c r="M502" i="4" s="1"/>
  <c r="M503" i="4" s="1"/>
  <c r="M504" i="4" s="1"/>
  <c r="M505" i="4" s="1"/>
  <c r="M506" i="4" s="1"/>
  <c r="M507" i="4" s="1"/>
  <c r="M508" i="4" s="1"/>
  <c r="M509" i="4" s="1"/>
  <c r="M510" i="4" s="1"/>
  <c r="M511" i="4" s="1"/>
  <c r="M512" i="4" s="1"/>
  <c r="M513" i="4" s="1"/>
  <c r="M514" i="4" s="1"/>
  <c r="M515" i="4" s="1"/>
  <c r="M516" i="4" s="1"/>
  <c r="M517" i="4" s="1"/>
  <c r="M518" i="4" s="1"/>
  <c r="M519" i="4" s="1"/>
  <c r="M520" i="4" s="1"/>
  <c r="M521" i="4" s="1"/>
  <c r="M522" i="4" s="1"/>
  <c r="M523" i="4" s="1"/>
  <c r="M524" i="4" s="1"/>
  <c r="M525" i="4" s="1"/>
  <c r="M526" i="4" s="1"/>
  <c r="M527" i="4" s="1"/>
  <c r="M528" i="4" s="1"/>
  <c r="M529" i="4" s="1"/>
  <c r="M530" i="4" s="1"/>
  <c r="M531" i="4" s="1"/>
  <c r="M532" i="4" s="1"/>
  <c r="M533" i="4" s="1"/>
  <c r="M534" i="4" s="1"/>
  <c r="M535" i="4" s="1"/>
  <c r="M536" i="4" s="1"/>
  <c r="M537" i="4" s="1"/>
  <c r="M538" i="4" s="1"/>
  <c r="M539" i="4" s="1"/>
  <c r="M540" i="4" s="1"/>
  <c r="M541" i="4" s="1"/>
  <c r="M542" i="4" s="1"/>
  <c r="M543" i="4" s="1"/>
  <c r="M544" i="4" s="1"/>
  <c r="M545" i="4" s="1"/>
  <c r="M546" i="4" s="1"/>
  <c r="M547" i="4" s="1"/>
  <c r="M548" i="4" s="1"/>
  <c r="M549" i="4" s="1"/>
  <c r="M550" i="4" s="1"/>
  <c r="M551" i="4" s="1"/>
  <c r="M552" i="4" s="1"/>
  <c r="M553" i="4" s="1"/>
  <c r="M554" i="4" s="1"/>
  <c r="M555" i="4" s="1"/>
  <c r="M556" i="4" s="1"/>
  <c r="M557" i="4" s="1"/>
  <c r="M558" i="4" s="1"/>
  <c r="M559" i="4" s="1"/>
  <c r="M560" i="4" s="1"/>
  <c r="M561" i="4" s="1"/>
  <c r="M562" i="4" s="1"/>
  <c r="M563" i="4" s="1"/>
  <c r="M564" i="4" s="1"/>
  <c r="M565" i="4" s="1"/>
  <c r="M566" i="4" s="1"/>
  <c r="M567" i="4" s="1"/>
  <c r="M568" i="4" s="1"/>
  <c r="M569" i="4" s="1"/>
  <c r="M570" i="4" s="1"/>
  <c r="M571" i="4" s="1"/>
  <c r="M572" i="4" s="1"/>
  <c r="M573" i="4" s="1"/>
  <c r="M574" i="4" s="1"/>
  <c r="M575" i="4" s="1"/>
  <c r="M576" i="4" s="1"/>
  <c r="M577" i="4" s="1"/>
  <c r="M578" i="4" s="1"/>
  <c r="M579" i="4" s="1"/>
  <c r="M580" i="4" s="1"/>
  <c r="M581" i="4" s="1"/>
  <c r="M582" i="4" s="1"/>
  <c r="M583" i="4" s="1"/>
  <c r="M584" i="4" s="1"/>
  <c r="M585" i="4" s="1"/>
  <c r="M586" i="4" s="1"/>
  <c r="M587" i="4" s="1"/>
  <c r="M588" i="4" s="1"/>
  <c r="M589" i="4" s="1"/>
  <c r="M590" i="4" s="1"/>
  <c r="M591" i="4" s="1"/>
  <c r="M592" i="4" s="1"/>
  <c r="M593" i="4" s="1"/>
  <c r="M594" i="4" s="1"/>
  <c r="M595" i="4" s="1"/>
  <c r="M596" i="4" s="1"/>
  <c r="M597" i="4" s="1"/>
  <c r="M598" i="4" s="1"/>
  <c r="M599" i="4" s="1"/>
  <c r="M600" i="4" s="1"/>
  <c r="M601" i="4" s="1"/>
  <c r="M602" i="4" s="1"/>
  <c r="M603" i="4" s="1"/>
  <c r="M604" i="4" s="1"/>
  <c r="M605" i="4" s="1"/>
  <c r="M606" i="4" s="1"/>
  <c r="M607" i="4" s="1"/>
  <c r="M608" i="4" s="1"/>
  <c r="M609" i="4" s="1"/>
  <c r="M610" i="4" s="1"/>
  <c r="M611" i="4" s="1"/>
  <c r="M612" i="4" s="1"/>
  <c r="M613" i="4" s="1"/>
  <c r="M614" i="4" s="1"/>
  <c r="M615" i="4" s="1"/>
  <c r="M616" i="4" s="1"/>
  <c r="M617" i="4" s="1"/>
  <c r="M618" i="4" s="1"/>
  <c r="M619" i="4" s="1"/>
  <c r="M620" i="4" s="1"/>
  <c r="M621" i="4" s="1"/>
  <c r="M622" i="4" s="1"/>
  <c r="M623" i="4" s="1"/>
  <c r="M624" i="4" s="1"/>
  <c r="M625" i="4" s="1"/>
  <c r="M626" i="4" s="1"/>
  <c r="M627" i="4" s="1"/>
  <c r="M628" i="4" s="1"/>
  <c r="M629" i="4" s="1"/>
  <c r="M630" i="4" s="1"/>
  <c r="M631" i="4" s="1"/>
  <c r="M632" i="4" s="1"/>
  <c r="M633" i="4" s="1"/>
  <c r="M634" i="4" s="1"/>
  <c r="M635" i="4" s="1"/>
  <c r="M636" i="4" s="1"/>
  <c r="M637" i="4" s="1"/>
  <c r="M638" i="4" s="1"/>
  <c r="M639" i="4" s="1"/>
  <c r="M640" i="4" s="1"/>
  <c r="M641" i="4" s="1"/>
  <c r="M642" i="4" s="1"/>
  <c r="M643" i="4" s="1"/>
  <c r="M644" i="4" s="1"/>
  <c r="M645" i="4" s="1"/>
  <c r="M646" i="4" s="1"/>
  <c r="M647" i="4" s="1"/>
  <c r="M648" i="4" s="1"/>
  <c r="M649" i="4" s="1"/>
  <c r="M650" i="4" s="1"/>
  <c r="M651" i="4" s="1"/>
  <c r="M652" i="4" s="1"/>
  <c r="M653" i="4" s="1"/>
  <c r="M654" i="4" s="1"/>
  <c r="M655" i="4" s="1"/>
  <c r="M656" i="4" s="1"/>
  <c r="E50" i="4"/>
  <c r="C8" i="1"/>
  <c r="C8" i="2"/>
  <c r="D8" i="2" s="1"/>
  <c r="B9" i="2" s="1"/>
  <c r="E8" i="1"/>
  <c r="M367" i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/>
  <c r="C9" i="2" l="1"/>
  <c r="E9" i="2"/>
  <c r="D9" i="2" s="1"/>
  <c r="B10" i="2" s="1"/>
  <c r="C10" i="2" s="1"/>
  <c r="D8" i="1"/>
  <c r="B9" i="1" s="1"/>
  <c r="E10" i="2" l="1"/>
  <c r="D10" i="2" s="1"/>
  <c r="E9" i="1"/>
  <c r="D9" i="1" s="1"/>
  <c r="B10" i="1" s="1"/>
  <c r="C9" i="1"/>
  <c r="E10" i="1" l="1"/>
  <c r="C10" i="1"/>
  <c r="B11" i="2"/>
  <c r="D10" i="1" l="1"/>
  <c r="B11" i="1"/>
  <c r="C11" i="1" s="1"/>
  <c r="E11" i="1"/>
  <c r="D11" i="1" s="1"/>
  <c r="E11" i="2"/>
  <c r="C11" i="2"/>
  <c r="D11" i="2" l="1"/>
  <c r="B12" i="2"/>
  <c r="C12" i="2" s="1"/>
  <c r="B12" i="1"/>
  <c r="E12" i="1" s="1"/>
  <c r="C12" i="1" l="1"/>
  <c r="D12" i="1"/>
  <c r="B13" i="1" s="1"/>
  <c r="E13" i="1" s="1"/>
  <c r="E12" i="2"/>
  <c r="D12" i="2" s="1"/>
  <c r="B13" i="2" s="1"/>
  <c r="C13" i="1" l="1"/>
  <c r="D13" i="1"/>
  <c r="B14" i="1" s="1"/>
  <c r="C14" i="1" s="1"/>
  <c r="C13" i="2"/>
  <c r="E13" i="2"/>
  <c r="E14" i="1" l="1"/>
  <c r="D13" i="2"/>
  <c r="B14" i="2" s="1"/>
  <c r="C14" i="2" s="1"/>
  <c r="D14" i="1" l="1"/>
  <c r="B15" i="1" s="1"/>
  <c r="E14" i="2"/>
  <c r="D14" i="2" s="1"/>
  <c r="B15" i="2" s="1"/>
  <c r="C15" i="2" s="1"/>
  <c r="C15" i="1" l="1"/>
  <c r="E15" i="1"/>
  <c r="D15" i="1" s="1"/>
  <c r="E15" i="2"/>
  <c r="D15" i="2" s="1"/>
  <c r="B16" i="2" s="1"/>
  <c r="E16" i="2" s="1"/>
  <c r="B16" i="1" l="1"/>
  <c r="C16" i="2"/>
  <c r="D16" i="2" s="1"/>
  <c r="B17" i="2" s="1"/>
  <c r="C17" i="2" s="1"/>
  <c r="E16" i="1" l="1"/>
  <c r="C16" i="1"/>
  <c r="E17" i="2"/>
  <c r="D17" i="2" s="1"/>
  <c r="D16" i="1" l="1"/>
  <c r="B17" i="1" s="1"/>
  <c r="B18" i="2"/>
  <c r="C18" i="2" s="1"/>
  <c r="E17" i="1" l="1"/>
  <c r="C17" i="1"/>
  <c r="E18" i="2"/>
  <c r="D18" i="2" s="1"/>
  <c r="D17" i="1" l="1"/>
  <c r="B18" i="1" s="1"/>
  <c r="C18" i="1" s="1"/>
  <c r="B19" i="2"/>
  <c r="C19" i="2" s="1"/>
  <c r="E18" i="1" l="1"/>
  <c r="D18" i="1" s="1"/>
  <c r="B19" i="1" s="1"/>
  <c r="E19" i="1" s="1"/>
  <c r="E19" i="2"/>
  <c r="D19" i="2" s="1"/>
  <c r="B20" i="2" s="1"/>
  <c r="C20" i="2" s="1"/>
  <c r="C19" i="1" l="1"/>
  <c r="D19" i="1" s="1"/>
  <c r="B20" i="1" s="1"/>
  <c r="E20" i="2"/>
  <c r="D20" i="2" s="1"/>
  <c r="B21" i="2" s="1"/>
  <c r="C20" i="1" l="1"/>
  <c r="E20" i="1"/>
  <c r="C21" i="2"/>
  <c r="E21" i="2"/>
  <c r="D20" i="1" l="1"/>
  <c r="B21" i="1" s="1"/>
  <c r="D21" i="2"/>
  <c r="B22" i="2" s="1"/>
  <c r="E21" i="1" l="1"/>
  <c r="C21" i="1"/>
  <c r="C22" i="2"/>
  <c r="E22" i="2"/>
  <c r="D22" i="2" s="1"/>
  <c r="B23" i="2" s="1"/>
  <c r="C23" i="2" s="1"/>
  <c r="D21" i="1" l="1"/>
  <c r="B22" i="1" s="1"/>
  <c r="C22" i="1" s="1"/>
  <c r="E22" i="1"/>
  <c r="E23" i="2"/>
  <c r="D23" i="2" s="1"/>
  <c r="B24" i="2" s="1"/>
  <c r="D22" i="1" l="1"/>
  <c r="B23" i="1" s="1"/>
  <c r="E23" i="1" s="1"/>
  <c r="C23" i="1"/>
  <c r="C24" i="2"/>
  <c r="E24" i="2"/>
  <c r="D24" i="2" s="1"/>
  <c r="B25" i="2" s="1"/>
  <c r="D23" i="1" l="1"/>
  <c r="B24" i="1" s="1"/>
  <c r="C25" i="2"/>
  <c r="E25" i="2"/>
  <c r="C24" i="1" l="1"/>
  <c r="E24" i="1"/>
  <c r="D24" i="1" s="1"/>
  <c r="B25" i="1" s="1"/>
  <c r="D25" i="2"/>
  <c r="B26" i="2" s="1"/>
  <c r="C25" i="1" l="1"/>
  <c r="E25" i="1"/>
  <c r="D25" i="1" s="1"/>
  <c r="E26" i="2"/>
  <c r="C26" i="2"/>
  <c r="B26" i="1" l="1"/>
  <c r="D26" i="2"/>
  <c r="B27" i="2" s="1"/>
  <c r="E26" i="1" l="1"/>
  <c r="C26" i="1"/>
  <c r="E27" i="2"/>
  <c r="C27" i="2"/>
  <c r="D26" i="1" l="1"/>
  <c r="B27" i="1" s="1"/>
  <c r="D27" i="2"/>
  <c r="B28" i="2" s="1"/>
  <c r="E28" i="2" s="1"/>
  <c r="E27" i="1" l="1"/>
  <c r="C27" i="1"/>
  <c r="C28" i="2"/>
  <c r="D28" i="2" s="1"/>
  <c r="B29" i="2" s="1"/>
  <c r="D27" i="1" l="1"/>
  <c r="B28" i="1" s="1"/>
  <c r="C29" i="2"/>
  <c r="E29" i="2"/>
  <c r="D29" i="2" s="1"/>
  <c r="E28" i="1" l="1"/>
  <c r="D28" i="1" s="1"/>
  <c r="B29" i="1" s="1"/>
  <c r="C28" i="1"/>
  <c r="B30" i="2"/>
  <c r="C30" i="2" s="1"/>
  <c r="E30" i="2" l="1"/>
  <c r="C29" i="1"/>
  <c r="E29" i="1"/>
  <c r="D30" i="2"/>
  <c r="B31" i="2" s="1"/>
  <c r="D29" i="1" l="1"/>
  <c r="B30" i="1" s="1"/>
  <c r="E31" i="2"/>
  <c r="D31" i="2" s="1"/>
  <c r="B32" i="2" s="1"/>
  <c r="C31" i="2"/>
  <c r="C30" i="1" l="1"/>
  <c r="E30" i="1"/>
  <c r="C32" i="2"/>
  <c r="E32" i="2"/>
  <c r="D30" i="1" l="1"/>
  <c r="B31" i="1" s="1"/>
  <c r="C31" i="1" s="1"/>
  <c r="E31" i="1"/>
  <c r="D31" i="1" s="1"/>
  <c r="B32" i="1" s="1"/>
  <c r="E32" i="1" s="1"/>
  <c r="D32" i="2"/>
  <c r="B33" i="2" s="1"/>
  <c r="C32" i="1" l="1"/>
  <c r="D32" i="1" s="1"/>
  <c r="B33" i="1" s="1"/>
  <c r="E33" i="2"/>
  <c r="C33" i="2"/>
  <c r="C33" i="1" l="1"/>
  <c r="E33" i="1"/>
  <c r="D33" i="1" s="1"/>
  <c r="B34" i="1" s="1"/>
  <c r="D33" i="2"/>
  <c r="B34" i="2" s="1"/>
  <c r="E34" i="2" s="1"/>
  <c r="C34" i="1" l="1"/>
  <c r="E34" i="1"/>
  <c r="D34" i="1" s="1"/>
  <c r="C34" i="2"/>
  <c r="D34" i="2"/>
  <c r="B35" i="2" s="1"/>
  <c r="B35" i="1" l="1"/>
  <c r="C35" i="1" s="1"/>
  <c r="E35" i="2"/>
  <c r="C35" i="2"/>
  <c r="E35" i="1" l="1"/>
  <c r="D35" i="1" s="1"/>
  <c r="B36" i="1" s="1"/>
  <c r="D35" i="2"/>
  <c r="B36" i="2" s="1"/>
  <c r="C36" i="2" s="1"/>
  <c r="E36" i="1" l="1"/>
  <c r="D36" i="1" s="1"/>
  <c r="B37" i="1" s="1"/>
  <c r="C36" i="1"/>
  <c r="E36" i="2"/>
  <c r="D36" i="2" s="1"/>
  <c r="B37" i="2" s="1"/>
  <c r="C37" i="2" s="1"/>
  <c r="C37" i="1" l="1"/>
  <c r="E37" i="1"/>
  <c r="E37" i="2"/>
  <c r="D37" i="2" s="1"/>
  <c r="B38" i="2" s="1"/>
  <c r="D37" i="1" l="1"/>
  <c r="B38" i="1" s="1"/>
  <c r="C38" i="2"/>
  <c r="E38" i="2"/>
  <c r="E38" i="1" l="1"/>
  <c r="C38" i="1"/>
  <c r="D38" i="2"/>
  <c r="B39" i="2" s="1"/>
  <c r="C39" i="2" s="1"/>
  <c r="D38" i="1" l="1"/>
  <c r="B39" i="1" s="1"/>
  <c r="C39" i="1" s="1"/>
  <c r="E39" i="2"/>
  <c r="D39" i="2" s="1"/>
  <c r="E39" i="1" l="1"/>
  <c r="D39" i="1" s="1"/>
  <c r="B40" i="1" s="1"/>
  <c r="E40" i="1" s="1"/>
  <c r="B40" i="2"/>
  <c r="E40" i="2" s="1"/>
  <c r="C40" i="1" l="1"/>
  <c r="D40" i="1" s="1"/>
  <c r="C40" i="2"/>
  <c r="D40" i="2" s="1"/>
  <c r="B41" i="2" s="1"/>
  <c r="C41" i="2" s="1"/>
  <c r="B41" i="1"/>
  <c r="E41" i="2"/>
  <c r="E41" i="1" l="1"/>
  <c r="C41" i="1"/>
  <c r="D41" i="2"/>
  <c r="B42" i="2" s="1"/>
  <c r="D41" i="1" l="1"/>
  <c r="B42" i="1" s="1"/>
  <c r="E42" i="2"/>
  <c r="C42" i="2"/>
  <c r="C42" i="1" l="1"/>
  <c r="E42" i="1"/>
  <c r="D42" i="1" s="1"/>
  <c r="B43" i="1" s="1"/>
  <c r="D42" i="2"/>
  <c r="B43" i="2" s="1"/>
  <c r="E43" i="2" s="1"/>
  <c r="E43" i="1" l="1"/>
  <c r="C43" i="1"/>
  <c r="C43" i="2"/>
  <c r="D43" i="2"/>
  <c r="B44" i="2" s="1"/>
  <c r="D43" i="1" l="1"/>
  <c r="B44" i="1" s="1"/>
  <c r="E44" i="2"/>
  <c r="C44" i="2"/>
  <c r="E44" i="1" l="1"/>
  <c r="C44" i="1"/>
  <c r="D44" i="2"/>
  <c r="B45" i="2" s="1"/>
  <c r="D44" i="1" l="1"/>
  <c r="B45" i="1" s="1"/>
  <c r="C45" i="2"/>
  <c r="E45" i="2"/>
  <c r="C45" i="1" l="1"/>
  <c r="E45" i="1"/>
  <c r="D45" i="1" s="1"/>
  <c r="D45" i="2"/>
  <c r="B46" i="2" s="1"/>
  <c r="B46" i="1" l="1"/>
  <c r="E46" i="2"/>
  <c r="C46" i="2"/>
  <c r="C46" i="1" l="1"/>
  <c r="E46" i="1"/>
  <c r="D46" i="1" s="1"/>
  <c r="B47" i="1" s="1"/>
  <c r="D46" i="2"/>
  <c r="B47" i="2" s="1"/>
  <c r="E47" i="2" s="1"/>
  <c r="E47" i="1" l="1"/>
  <c r="C47" i="1"/>
  <c r="C47" i="2"/>
  <c r="D47" i="2" s="1"/>
  <c r="B48" i="2" s="1"/>
  <c r="D47" i="1" l="1"/>
  <c r="B48" i="1" s="1"/>
  <c r="C48" i="2"/>
  <c r="E48" i="2"/>
  <c r="C48" i="1" l="1"/>
  <c r="E48" i="1"/>
  <c r="D48" i="1" s="1"/>
  <c r="B49" i="1" s="1"/>
  <c r="D48" i="2"/>
  <c r="B49" i="2" s="1"/>
  <c r="C49" i="1" l="1"/>
  <c r="E49" i="1"/>
  <c r="D49" i="1" s="1"/>
  <c r="C49" i="2"/>
  <c r="E49" i="2"/>
  <c r="B50" i="1" l="1"/>
  <c r="D49" i="2"/>
  <c r="B50" i="2" s="1"/>
  <c r="E50" i="1" l="1"/>
  <c r="C50" i="1"/>
  <c r="C50" i="2"/>
  <c r="E50" i="2"/>
  <c r="D50" i="1" l="1"/>
  <c r="B51" i="1" s="1"/>
  <c r="E51" i="1" s="1"/>
  <c r="D50" i="2"/>
  <c r="B51" i="2" s="1"/>
  <c r="C51" i="1" l="1"/>
  <c r="D51" i="1"/>
  <c r="B52" i="1" s="1"/>
  <c r="C52" i="1" s="1"/>
  <c r="E51" i="2"/>
  <c r="C51" i="2"/>
  <c r="E52" i="1" l="1"/>
  <c r="D52" i="1"/>
  <c r="B53" i="1" s="1"/>
  <c r="C53" i="1" s="1"/>
  <c r="D51" i="2"/>
  <c r="B52" i="2" s="1"/>
  <c r="E53" i="1" l="1"/>
  <c r="D53" i="1" s="1"/>
  <c r="B54" i="1" s="1"/>
  <c r="E54" i="1" s="1"/>
  <c r="E52" i="2"/>
  <c r="C52" i="2"/>
  <c r="C54" i="1" l="1"/>
  <c r="D54" i="1" s="1"/>
  <c r="B55" i="1" s="1"/>
  <c r="E55" i="1" s="1"/>
  <c r="D52" i="2"/>
  <c r="B53" i="2" s="1"/>
  <c r="C55" i="1" l="1"/>
  <c r="D55" i="1"/>
  <c r="B56" i="1" s="1"/>
  <c r="E56" i="1" s="1"/>
  <c r="E53" i="2"/>
  <c r="C53" i="2"/>
  <c r="C56" i="1" l="1"/>
  <c r="D56" i="1" s="1"/>
  <c r="B57" i="1" s="1"/>
  <c r="D53" i="2"/>
  <c r="B54" i="2" s="1"/>
  <c r="E57" i="1" l="1"/>
  <c r="D57" i="1" s="1"/>
  <c r="B58" i="1" s="1"/>
  <c r="C57" i="1"/>
  <c r="E54" i="2"/>
  <c r="C54" i="2"/>
  <c r="C58" i="1" l="1"/>
  <c r="E58" i="1"/>
  <c r="D58" i="1" s="1"/>
  <c r="B59" i="1" s="1"/>
  <c r="D54" i="2"/>
  <c r="B55" i="2" s="1"/>
  <c r="E55" i="2" s="1"/>
  <c r="C59" i="1" l="1"/>
  <c r="E59" i="1"/>
  <c r="D59" i="1" s="1"/>
  <c r="C55" i="2"/>
  <c r="D55" i="2" s="1"/>
  <c r="B56" i="2" s="1"/>
  <c r="C56" i="2" s="1"/>
  <c r="B60" i="1" l="1"/>
  <c r="E56" i="2"/>
  <c r="D56" i="2" s="1"/>
  <c r="B57" i="2" s="1"/>
  <c r="E57" i="2" s="1"/>
  <c r="C60" i="1" l="1"/>
  <c r="E60" i="1"/>
  <c r="C57" i="2"/>
  <c r="D57" i="2" s="1"/>
  <c r="B58" i="2" s="1"/>
  <c r="D60" i="1" l="1"/>
  <c r="B61" i="1" s="1"/>
  <c r="E58" i="2"/>
  <c r="C58" i="2"/>
  <c r="C61" i="1" l="1"/>
  <c r="E61" i="1"/>
  <c r="D61" i="1" s="1"/>
  <c r="D58" i="2"/>
  <c r="B59" i="2" s="1"/>
  <c r="C59" i="2" s="1"/>
  <c r="B62" i="1" l="1"/>
  <c r="C62" i="1" s="1"/>
  <c r="E59" i="2"/>
  <c r="D59" i="2" s="1"/>
  <c r="B60" i="2" s="1"/>
  <c r="E62" i="1" l="1"/>
  <c r="D62" i="1" s="1"/>
  <c r="B63" i="1"/>
  <c r="C63" i="1" s="1"/>
  <c r="C60" i="2"/>
  <c r="E60" i="2"/>
  <c r="E63" i="1" l="1"/>
  <c r="D63" i="1" s="1"/>
  <c r="B64" i="1" s="1"/>
  <c r="C64" i="1" s="1"/>
  <c r="D60" i="2"/>
  <c r="B61" i="2" s="1"/>
  <c r="E64" i="1" l="1"/>
  <c r="D64" i="1" s="1"/>
  <c r="C61" i="2"/>
  <c r="E61" i="2"/>
  <c r="B65" i="1" l="1"/>
  <c r="D61" i="2"/>
  <c r="B62" i="2" s="1"/>
  <c r="C65" i="1" l="1"/>
  <c r="E65" i="1"/>
  <c r="D65" i="1" s="1"/>
  <c r="E62" i="2"/>
  <c r="C62" i="2"/>
  <c r="B66" i="1" l="1"/>
  <c r="D62" i="2"/>
  <c r="B63" i="2" s="1"/>
  <c r="C66" i="1" l="1"/>
  <c r="E66" i="1"/>
  <c r="D66" i="1" s="1"/>
  <c r="E63" i="2"/>
  <c r="C63" i="2"/>
  <c r="B67" i="1" l="1"/>
  <c r="D63" i="2"/>
  <c r="B64" i="2" s="1"/>
  <c r="C67" i="1" l="1"/>
  <c r="E67" i="1"/>
  <c r="E64" i="2"/>
  <c r="C64" i="2"/>
  <c r="D67" i="1" l="1"/>
  <c r="B68" i="1" s="1"/>
  <c r="C68" i="1"/>
  <c r="E68" i="1"/>
  <c r="D64" i="2"/>
  <c r="B65" i="2" s="1"/>
  <c r="D68" i="1" l="1"/>
  <c r="B69" i="1" s="1"/>
  <c r="E65" i="2"/>
  <c r="C65" i="2"/>
  <c r="E69" i="1" l="1"/>
  <c r="D69" i="1" s="1"/>
  <c r="B70" i="1" s="1"/>
  <c r="C69" i="1"/>
  <c r="D65" i="2"/>
  <c r="B66" i="2" s="1"/>
  <c r="E70" i="1" l="1"/>
  <c r="D70" i="1" s="1"/>
  <c r="B71" i="1" s="1"/>
  <c r="C70" i="1"/>
  <c r="C66" i="2"/>
  <c r="E66" i="2"/>
  <c r="C71" i="1" l="1"/>
  <c r="E71" i="1"/>
  <c r="D71" i="1" s="1"/>
  <c r="D66" i="2"/>
  <c r="B67" i="2" s="1"/>
  <c r="B72" i="1" l="1"/>
  <c r="E67" i="2"/>
  <c r="B68" i="2" s="1"/>
  <c r="C67" i="2"/>
  <c r="E72" i="1" l="1"/>
  <c r="C72" i="1"/>
  <c r="C68" i="2"/>
  <c r="D67" i="2"/>
  <c r="D68" i="2" s="1"/>
  <c r="D72" i="1" l="1"/>
  <c r="B73" i="1" s="1"/>
  <c r="E68" i="2"/>
  <c r="B69" i="2" s="1"/>
  <c r="C69" i="2" s="1"/>
  <c r="E73" i="1" l="1"/>
  <c r="D73" i="1" s="1"/>
  <c r="B74" i="1" s="1"/>
  <c r="C73" i="1"/>
  <c r="D69" i="2"/>
  <c r="E69" i="2"/>
  <c r="C74" i="1" l="1"/>
  <c r="E74" i="1"/>
  <c r="D74" i="1" s="1"/>
  <c r="B70" i="2"/>
  <c r="C70" i="2" s="1"/>
  <c r="E70" i="2" s="1"/>
  <c r="B75" i="1" l="1"/>
  <c r="D70" i="2"/>
  <c r="B71" i="2" s="1"/>
  <c r="D71" i="2" s="1"/>
  <c r="C75" i="1" l="1"/>
  <c r="E75" i="1"/>
  <c r="D75" i="1" s="1"/>
  <c r="C71" i="2"/>
  <c r="E71" i="2" s="1"/>
  <c r="B72" i="2" s="1"/>
  <c r="C72" i="2" s="1"/>
  <c r="E72" i="2" s="1"/>
  <c r="B76" i="1" l="1"/>
  <c r="C76" i="1"/>
  <c r="E76" i="1"/>
  <c r="D76" i="1" s="1"/>
  <c r="D72" i="2"/>
  <c r="B73" i="2" s="1"/>
  <c r="C73" i="2" s="1"/>
  <c r="E73" i="2" s="1"/>
  <c r="B77" i="1" l="1"/>
  <c r="D73" i="2"/>
  <c r="B74" i="2" s="1"/>
  <c r="D74" i="2" s="1"/>
  <c r="C74" i="2" l="1"/>
  <c r="E74" i="2" s="1"/>
  <c r="B75" i="2"/>
  <c r="C75" i="2" s="1"/>
  <c r="E75" i="2" s="1"/>
  <c r="E77" i="1"/>
  <c r="C77" i="1"/>
  <c r="D75" i="2" l="1"/>
  <c r="B76" i="2" s="1"/>
  <c r="C76" i="2" s="1"/>
  <c r="E76" i="2" s="1"/>
  <c r="D77" i="1"/>
  <c r="B78" i="1" s="1"/>
  <c r="D76" i="2"/>
  <c r="B77" i="2" l="1"/>
  <c r="D77" i="2" s="1"/>
  <c r="C78" i="1"/>
  <c r="E78" i="1"/>
  <c r="D78" i="1" s="1"/>
  <c r="B79" i="1" s="1"/>
  <c r="C77" i="2"/>
  <c r="E77" i="2" s="1"/>
  <c r="B78" i="2" l="1"/>
  <c r="C78" i="2" s="1"/>
  <c r="E78" i="2" s="1"/>
  <c r="C79" i="1"/>
  <c r="E79" i="1"/>
  <c r="D79" i="1" s="1"/>
  <c r="B80" i="1" s="1"/>
  <c r="D78" i="2"/>
  <c r="C80" i="1" l="1"/>
  <c r="E80" i="1"/>
  <c r="D80" i="1"/>
  <c r="B81" i="1" s="1"/>
  <c r="B79" i="2"/>
  <c r="D79" i="2" s="1"/>
  <c r="C81" i="1" l="1"/>
  <c r="E81" i="1"/>
  <c r="D81" i="1" s="1"/>
  <c r="C79" i="2"/>
  <c r="E79" i="2" s="1"/>
  <c r="B80" i="2" s="1"/>
  <c r="C80" i="2" s="1"/>
  <c r="E80" i="2" s="1"/>
  <c r="B82" i="1" l="1"/>
  <c r="C82" i="1" s="1"/>
  <c r="E82" i="1"/>
  <c r="D80" i="2"/>
  <c r="B81" i="2"/>
  <c r="D81" i="2" s="1"/>
  <c r="D82" i="1" l="1"/>
  <c r="B83" i="1" s="1"/>
  <c r="C83" i="1" s="1"/>
  <c r="E83" i="1"/>
  <c r="C81" i="2"/>
  <c r="E81" i="2" s="1"/>
  <c r="B82" i="2" s="1"/>
  <c r="D82" i="2" s="1"/>
  <c r="D83" i="1" l="1"/>
  <c r="B84" i="1" s="1"/>
  <c r="C82" i="2"/>
  <c r="E82" i="2" s="1"/>
  <c r="B83" i="2" s="1"/>
  <c r="C83" i="2" s="1"/>
  <c r="E83" i="2" s="1"/>
  <c r="C84" i="1" l="1"/>
  <c r="E84" i="1"/>
  <c r="D84" i="1" s="1"/>
  <c r="B85" i="1" s="1"/>
  <c r="D83" i="2"/>
  <c r="B84" i="2" s="1"/>
  <c r="E85" i="1" l="1"/>
  <c r="C85" i="1"/>
  <c r="D84" i="2"/>
  <c r="C84" i="2"/>
  <c r="E84" i="2" s="1"/>
  <c r="B85" i="2" s="1"/>
  <c r="D85" i="1" l="1"/>
  <c r="B86" i="1" s="1"/>
  <c r="D85" i="2"/>
  <c r="C85" i="2"/>
  <c r="E85" i="2" s="1"/>
  <c r="E86" i="1" l="1"/>
  <c r="D86" i="1" s="1"/>
  <c r="B87" i="1" s="1"/>
  <c r="C86" i="1"/>
  <c r="B86" i="2"/>
  <c r="C87" i="1" l="1"/>
  <c r="E87" i="1"/>
  <c r="D87" i="1" s="1"/>
  <c r="B88" i="1" s="1"/>
  <c r="D86" i="2"/>
  <c r="C86" i="2"/>
  <c r="E86" i="2" s="1"/>
  <c r="B87" i="2" s="1"/>
  <c r="E88" i="1" l="1"/>
  <c r="C88" i="1"/>
  <c r="D88" i="1"/>
  <c r="B89" i="1" s="1"/>
  <c r="C87" i="2"/>
  <c r="E87" i="2" s="1"/>
  <c r="D87" i="2"/>
  <c r="C89" i="1" l="1"/>
  <c r="E89" i="1"/>
  <c r="D89" i="1" s="1"/>
  <c r="B90" i="1" s="1"/>
  <c r="B88" i="2"/>
  <c r="E90" i="1" l="1"/>
  <c r="C90" i="1"/>
  <c r="D90" i="1"/>
  <c r="B91" i="1" s="1"/>
  <c r="D88" i="2"/>
  <c r="C88" i="2"/>
  <c r="E88" i="2" s="1"/>
  <c r="B89" i="2" l="1"/>
  <c r="D89" i="2" s="1"/>
  <c r="E91" i="1"/>
  <c r="C91" i="1"/>
  <c r="C89" i="2"/>
  <c r="E89" i="2" s="1"/>
  <c r="B90" i="2" l="1"/>
  <c r="D90" i="2" s="1"/>
  <c r="D91" i="1"/>
  <c r="B92" i="1" s="1"/>
  <c r="C90" i="2" l="1"/>
  <c r="E90" i="2" s="1"/>
  <c r="B91" i="2" s="1"/>
  <c r="C91" i="2" s="1"/>
  <c r="E91" i="2" s="1"/>
  <c r="B92" i="2" s="1"/>
  <c r="E92" i="1"/>
  <c r="C92" i="1"/>
  <c r="D91" i="2"/>
  <c r="D92" i="1" l="1"/>
  <c r="B93" i="1" s="1"/>
  <c r="C92" i="2"/>
  <c r="E92" i="2" s="1"/>
  <c r="D92" i="2"/>
  <c r="C93" i="1" l="1"/>
  <c r="E93" i="1"/>
  <c r="D93" i="1" s="1"/>
  <c r="B93" i="2"/>
  <c r="C93" i="2" s="1"/>
  <c r="E93" i="2" s="1"/>
  <c r="B94" i="1" l="1"/>
  <c r="C94" i="1"/>
  <c r="E94" i="1"/>
  <c r="D94" i="1" s="1"/>
  <c r="D93" i="2"/>
  <c r="B94" i="2" s="1"/>
  <c r="C94" i="2" s="1"/>
  <c r="E94" i="2" s="1"/>
  <c r="B95" i="1" l="1"/>
  <c r="D94" i="2"/>
  <c r="B95" i="2" s="1"/>
  <c r="C95" i="1" l="1"/>
  <c r="E95" i="1"/>
  <c r="D95" i="1" s="1"/>
  <c r="C95" i="2"/>
  <c r="E95" i="2" s="1"/>
  <c r="D95" i="2"/>
  <c r="B96" i="1" l="1"/>
  <c r="B96" i="2"/>
  <c r="D96" i="2" s="1"/>
  <c r="C96" i="2" l="1"/>
  <c r="E96" i="2" s="1"/>
  <c r="B97" i="2"/>
  <c r="D97" i="2" s="1"/>
  <c r="E96" i="1"/>
  <c r="D96" i="1" s="1"/>
  <c r="B97" i="1" s="1"/>
  <c r="C96" i="1"/>
  <c r="C97" i="2" l="1"/>
  <c r="E97" i="2" s="1"/>
  <c r="B98" i="2" s="1"/>
  <c r="D98" i="2" s="1"/>
  <c r="E97" i="1"/>
  <c r="C97" i="1"/>
  <c r="D97" i="1" l="1"/>
  <c r="B98" i="1" s="1"/>
  <c r="C98" i="2"/>
  <c r="E98" i="2" s="1"/>
  <c r="B99" i="2" s="1"/>
  <c r="C99" i="2" s="1"/>
  <c r="E99" i="2" s="1"/>
  <c r="E98" i="1" l="1"/>
  <c r="C98" i="1"/>
  <c r="D98" i="1" s="1"/>
  <c r="B99" i="1" s="1"/>
  <c r="D99" i="2"/>
  <c r="B100" i="2" s="1"/>
  <c r="E99" i="1" l="1"/>
  <c r="D99" i="1" s="1"/>
  <c r="B100" i="1" s="1"/>
  <c r="C99" i="1"/>
  <c r="C100" i="2"/>
  <c r="E100" i="2" s="1"/>
  <c r="D100" i="2"/>
  <c r="C100" i="1" l="1"/>
  <c r="E100" i="1"/>
  <c r="D100" i="1" s="1"/>
  <c r="B101" i="1" s="1"/>
  <c r="B101" i="2"/>
  <c r="D101" i="2" s="1"/>
  <c r="C101" i="1" l="1"/>
  <c r="E101" i="1"/>
  <c r="D101" i="1" s="1"/>
  <c r="B102" i="1" s="1"/>
  <c r="C101" i="2"/>
  <c r="E101" i="2" s="1"/>
  <c r="B102" i="2" s="1"/>
  <c r="D102" i="2" s="1"/>
  <c r="E102" i="1" l="1"/>
  <c r="D102" i="1" s="1"/>
  <c r="B103" i="1" s="1"/>
  <c r="C102" i="1"/>
  <c r="C102" i="2"/>
  <c r="E102" i="2" s="1"/>
  <c r="B103" i="2" s="1"/>
  <c r="C103" i="2" s="1"/>
  <c r="E103" i="2" s="1"/>
  <c r="E103" i="1" l="1"/>
  <c r="D103" i="1" s="1"/>
  <c r="B104" i="1" s="1"/>
  <c r="C103" i="1"/>
  <c r="D103" i="2"/>
  <c r="B104" i="2" s="1"/>
  <c r="C104" i="1" l="1"/>
  <c r="E104" i="1"/>
  <c r="D104" i="1" s="1"/>
  <c r="B105" i="1" s="1"/>
  <c r="D104" i="2"/>
  <c r="C104" i="2"/>
  <c r="E104" i="2" s="1"/>
  <c r="B105" i="2" l="1"/>
  <c r="C105" i="2" s="1"/>
  <c r="E105" i="2" s="1"/>
  <c r="E105" i="1"/>
  <c r="C105" i="1"/>
  <c r="D105" i="2"/>
  <c r="D105" i="1" l="1"/>
  <c r="B106" i="1" s="1"/>
  <c r="C106" i="1"/>
  <c r="E106" i="1"/>
  <c r="D106" i="1" s="1"/>
  <c r="B106" i="2"/>
  <c r="C106" i="2" s="1"/>
  <c r="E106" i="2" s="1"/>
  <c r="B107" i="1" l="1"/>
  <c r="D106" i="2"/>
  <c r="B107" i="2" s="1"/>
  <c r="C107" i="2" s="1"/>
  <c r="E107" i="2" s="1"/>
  <c r="E107" i="1" l="1"/>
  <c r="D107" i="1" s="1"/>
  <c r="B108" i="1" s="1"/>
  <c r="C107" i="1"/>
  <c r="D107" i="2"/>
  <c r="B108" i="2" s="1"/>
  <c r="C108" i="1" l="1"/>
  <c r="E108" i="1"/>
  <c r="D108" i="1" s="1"/>
  <c r="B109" i="1" s="1"/>
  <c r="C108" i="2"/>
  <c r="E108" i="2" s="1"/>
  <c r="D108" i="2"/>
  <c r="E109" i="1" l="1"/>
  <c r="C109" i="1"/>
  <c r="D109" i="1" s="1"/>
  <c r="B110" i="1" s="1"/>
  <c r="B109" i="2"/>
  <c r="E110" i="1" l="1"/>
  <c r="C110" i="1"/>
  <c r="D109" i="2"/>
  <c r="C109" i="2"/>
  <c r="E109" i="2" s="1"/>
  <c r="D110" i="1" l="1"/>
  <c r="B111" i="1" s="1"/>
  <c r="B110" i="2"/>
  <c r="D110" i="2" s="1"/>
  <c r="C110" i="2" l="1"/>
  <c r="E110" i="2" s="1"/>
  <c r="E111" i="1"/>
  <c r="C111" i="1"/>
  <c r="B111" i="2"/>
  <c r="C111" i="2" s="1"/>
  <c r="E111" i="2" s="1"/>
  <c r="D111" i="1" l="1"/>
  <c r="B112" i="1" s="1"/>
  <c r="D111" i="2"/>
  <c r="B112" i="2" s="1"/>
  <c r="C112" i="2" s="1"/>
  <c r="C112" i="1" l="1"/>
  <c r="E112" i="1"/>
  <c r="D112" i="1" s="1"/>
  <c r="B113" i="1" s="1"/>
  <c r="E112" i="2"/>
  <c r="D112" i="2"/>
  <c r="B113" i="2" l="1"/>
  <c r="D113" i="2" s="1"/>
  <c r="E113" i="1"/>
  <c r="C113" i="1"/>
  <c r="D113" i="1" s="1"/>
  <c r="B114" i="1" s="1"/>
  <c r="C113" i="2" l="1"/>
  <c r="E113" i="2" s="1"/>
  <c r="B114" i="2" s="1"/>
  <c r="C114" i="2" s="1"/>
  <c r="E114" i="2" s="1"/>
  <c r="C114" i="1"/>
  <c r="E114" i="1"/>
  <c r="D114" i="2" l="1"/>
  <c r="B115" i="2" s="1"/>
  <c r="D114" i="1"/>
  <c r="B115" i="1" s="1"/>
  <c r="E115" i="1" s="1"/>
  <c r="D115" i="1" s="1"/>
  <c r="B116" i="1" s="1"/>
  <c r="C115" i="1"/>
  <c r="D115" i="2"/>
  <c r="C115" i="2"/>
  <c r="E115" i="2" s="1"/>
  <c r="B116" i="2" s="1"/>
  <c r="D116" i="2" s="1"/>
  <c r="E116" i="1" l="1"/>
  <c r="C116" i="1"/>
  <c r="C116" i="2"/>
  <c r="E116" i="2" s="1"/>
  <c r="B117" i="2" s="1"/>
  <c r="C117" i="2" s="1"/>
  <c r="E117" i="2" s="1"/>
  <c r="D116" i="1" l="1"/>
  <c r="B117" i="1" s="1"/>
  <c r="D117" i="2"/>
  <c r="B118" i="2" s="1"/>
  <c r="C117" i="1" l="1"/>
  <c r="E117" i="1"/>
  <c r="C118" i="2"/>
  <c r="E118" i="2" s="1"/>
  <c r="D118" i="2"/>
  <c r="D117" i="1" l="1"/>
  <c r="B118" i="1" s="1"/>
  <c r="B119" i="2"/>
  <c r="C119" i="2" s="1"/>
  <c r="E119" i="2" s="1"/>
  <c r="E118" i="1" l="1"/>
  <c r="C118" i="1"/>
  <c r="D119" i="2"/>
  <c r="B120" i="2" s="1"/>
  <c r="D118" i="1" l="1"/>
  <c r="B119" i="1" s="1"/>
  <c r="C120" i="2"/>
  <c r="E120" i="2" s="1"/>
  <c r="D120" i="2"/>
  <c r="B121" i="2" s="1"/>
  <c r="D121" i="2" s="1"/>
  <c r="C119" i="1"/>
  <c r="E119" i="1"/>
  <c r="D119" i="1" l="1"/>
  <c r="B120" i="1" s="1"/>
  <c r="C120" i="1"/>
  <c r="E120" i="1"/>
  <c r="D120" i="1" s="1"/>
  <c r="B121" i="1" s="1"/>
  <c r="C121" i="2"/>
  <c r="E121" i="2" s="1"/>
  <c r="B122" i="2" s="1"/>
  <c r="E121" i="1" l="1"/>
  <c r="D121" i="1" s="1"/>
  <c r="B122" i="1" s="1"/>
  <c r="C121" i="1"/>
  <c r="D122" i="2"/>
  <c r="C122" i="2"/>
  <c r="E122" i="2" s="1"/>
  <c r="C122" i="1" l="1"/>
  <c r="E122" i="1"/>
  <c r="D122" i="1" s="1"/>
  <c r="B123" i="1" s="1"/>
  <c r="B123" i="2"/>
  <c r="C123" i="2" s="1"/>
  <c r="E123" i="2" s="1"/>
  <c r="C123" i="1" l="1"/>
  <c r="E123" i="1"/>
  <c r="D123" i="1" s="1"/>
  <c r="B124" i="1" s="1"/>
  <c r="D123" i="2"/>
  <c r="B124" i="2" s="1"/>
  <c r="C124" i="2" s="1"/>
  <c r="E124" i="2" s="1"/>
  <c r="E124" i="1" l="1"/>
  <c r="C124" i="1"/>
  <c r="D124" i="2"/>
  <c r="B125" i="2" s="1"/>
  <c r="D124" i="1" l="1"/>
  <c r="B125" i="1" s="1"/>
  <c r="E125" i="1" s="1"/>
  <c r="C125" i="1"/>
  <c r="C125" i="2"/>
  <c r="E125" i="2" s="1"/>
  <c r="D125" i="2"/>
  <c r="D125" i="1" l="1"/>
  <c r="B126" i="1" s="1"/>
  <c r="E126" i="1" s="1"/>
  <c r="B126" i="2"/>
  <c r="C126" i="2" s="1"/>
  <c r="E126" i="2" s="1"/>
  <c r="C126" i="1" l="1"/>
  <c r="D126" i="1" s="1"/>
  <c r="B127" i="1" s="1"/>
  <c r="C127" i="1"/>
  <c r="E127" i="1"/>
  <c r="D127" i="1" s="1"/>
  <c r="D126" i="2"/>
  <c r="B127" i="2" s="1"/>
  <c r="B128" i="1" l="1"/>
  <c r="E128" i="1" s="1"/>
  <c r="D127" i="2"/>
  <c r="C127" i="2"/>
  <c r="E127" i="2" s="1"/>
  <c r="C128" i="1" l="1"/>
  <c r="D128" i="1" s="1"/>
  <c r="B129" i="1" s="1"/>
  <c r="E129" i="1" s="1"/>
  <c r="B128" i="2"/>
  <c r="C128" i="2" s="1"/>
  <c r="E128" i="2" s="1"/>
  <c r="C129" i="1" l="1"/>
  <c r="D129" i="1" s="1"/>
  <c r="B130" i="1" s="1"/>
  <c r="D128" i="2"/>
  <c r="B129" i="2" s="1"/>
  <c r="D129" i="2" s="1"/>
  <c r="C130" i="1" l="1"/>
  <c r="E130" i="1"/>
  <c r="D130" i="1" s="1"/>
  <c r="C129" i="2"/>
  <c r="E129" i="2" s="1"/>
  <c r="B130" i="2" s="1"/>
  <c r="C130" i="2" s="1"/>
  <c r="E130" i="2" s="1"/>
  <c r="B131" i="1" l="1"/>
  <c r="D130" i="2"/>
  <c r="B131" i="2" s="1"/>
  <c r="C131" i="1" l="1"/>
  <c r="E131" i="1"/>
  <c r="D131" i="1" s="1"/>
  <c r="C131" i="2"/>
  <c r="E131" i="2" s="1"/>
  <c r="D131" i="2"/>
  <c r="B132" i="2" l="1"/>
  <c r="C132" i="2" s="1"/>
  <c r="E132" i="2" s="1"/>
  <c r="B132" i="1"/>
  <c r="D132" i="2"/>
  <c r="B133" i="2" l="1"/>
  <c r="C132" i="1"/>
  <c r="E132" i="1"/>
  <c r="C133" i="2"/>
  <c r="E133" i="2" s="1"/>
  <c r="D133" i="2"/>
  <c r="D132" i="1" l="1"/>
  <c r="B133" i="1" s="1"/>
  <c r="B134" i="2"/>
  <c r="C134" i="2" s="1"/>
  <c r="E134" i="2" s="1"/>
  <c r="C133" i="1" l="1"/>
  <c r="E133" i="1"/>
  <c r="D133" i="1" s="1"/>
  <c r="D134" i="2"/>
  <c r="B135" i="2"/>
  <c r="B134" i="1" l="1"/>
  <c r="E134" i="1" s="1"/>
  <c r="C134" i="1"/>
  <c r="C135" i="2"/>
  <c r="E135" i="2" s="1"/>
  <c r="D135" i="2"/>
  <c r="B136" i="2" l="1"/>
  <c r="D134" i="1"/>
  <c r="B135" i="1" s="1"/>
  <c r="C136" i="2"/>
  <c r="E136" i="2" s="1"/>
  <c r="D136" i="2"/>
  <c r="E135" i="1" l="1"/>
  <c r="C135" i="1"/>
  <c r="B137" i="2"/>
  <c r="D137" i="2" s="1"/>
  <c r="D135" i="1" l="1"/>
  <c r="B136" i="1" s="1"/>
  <c r="C136" i="1" s="1"/>
  <c r="C137" i="2"/>
  <c r="E137" i="2" s="1"/>
  <c r="B138" i="2" s="1"/>
  <c r="E136" i="1" l="1"/>
  <c r="D136" i="1" s="1"/>
  <c r="B137" i="1"/>
  <c r="C138" i="2"/>
  <c r="E138" i="2" s="1"/>
  <c r="D138" i="2"/>
  <c r="B139" i="2" l="1"/>
  <c r="C139" i="2" s="1"/>
  <c r="E139" i="2" s="1"/>
  <c r="C137" i="1"/>
  <c r="E137" i="1"/>
  <c r="D137" i="1" s="1"/>
  <c r="D139" i="2"/>
  <c r="B140" i="2" s="1"/>
  <c r="C140" i="2" s="1"/>
  <c r="E140" i="2" s="1"/>
  <c r="B138" i="1" l="1"/>
  <c r="C138" i="1" s="1"/>
  <c r="D140" i="2"/>
  <c r="B141" i="2" s="1"/>
  <c r="D141" i="2" s="1"/>
  <c r="E138" i="1" l="1"/>
  <c r="D138" i="1"/>
  <c r="B139" i="1" s="1"/>
  <c r="C141" i="2"/>
  <c r="E141" i="2" s="1"/>
  <c r="B142" i="2" s="1"/>
  <c r="D142" i="2" s="1"/>
  <c r="C139" i="1" l="1"/>
  <c r="E139" i="1"/>
  <c r="D139" i="1" s="1"/>
  <c r="B140" i="1" s="1"/>
  <c r="C142" i="2"/>
  <c r="E142" i="2" s="1"/>
  <c r="B143" i="2" s="1"/>
  <c r="C143" i="2" s="1"/>
  <c r="E143" i="2" s="1"/>
  <c r="E140" i="1" l="1"/>
  <c r="C140" i="1"/>
  <c r="D143" i="2"/>
  <c r="B144" i="2" s="1"/>
  <c r="C144" i="2" s="1"/>
  <c r="D140" i="1" l="1"/>
  <c r="B141" i="1"/>
  <c r="D144" i="2"/>
  <c r="E144" i="2"/>
  <c r="B145" i="2" l="1"/>
  <c r="E141" i="1"/>
  <c r="C141" i="1"/>
  <c r="D141" i="1" l="1"/>
  <c r="B142" i="1" s="1"/>
  <c r="C142" i="1" s="1"/>
  <c r="D145" i="2"/>
  <c r="C145" i="2"/>
  <c r="E145" i="2" s="1"/>
  <c r="E142" i="1" l="1"/>
  <c r="D142" i="1" s="1"/>
  <c r="B146" i="2"/>
  <c r="B143" i="1" l="1"/>
  <c r="E143" i="1" s="1"/>
  <c r="C143" i="1"/>
  <c r="D143" i="1" s="1"/>
  <c r="B144" i="1" s="1"/>
  <c r="C146" i="2"/>
  <c r="E146" i="2" s="1"/>
  <c r="B147" i="2" s="1"/>
  <c r="D146" i="2"/>
  <c r="C144" i="1" l="1"/>
  <c r="E144" i="1"/>
  <c r="D144" i="1" s="1"/>
  <c r="D147" i="2"/>
  <c r="C147" i="2"/>
  <c r="E147" i="2" s="1"/>
  <c r="B148" i="2" s="1"/>
  <c r="B145" i="1" l="1"/>
  <c r="C148" i="2"/>
  <c r="E148" i="2" s="1"/>
  <c r="D148" i="2"/>
  <c r="B149" i="2" l="1"/>
  <c r="D149" i="2" s="1"/>
  <c r="E145" i="1"/>
  <c r="C145" i="1"/>
  <c r="C149" i="2" l="1"/>
  <c r="E149" i="2" s="1"/>
  <c r="B150" i="2"/>
  <c r="C150" i="2" s="1"/>
  <c r="E150" i="2" s="1"/>
  <c r="D145" i="1"/>
  <c r="B146" i="1" s="1"/>
  <c r="C146" i="1" s="1"/>
  <c r="D150" i="2" l="1"/>
  <c r="B151" i="2" s="1"/>
  <c r="E146" i="1"/>
  <c r="D146" i="1"/>
  <c r="B147" i="1" l="1"/>
  <c r="D151" i="2"/>
  <c r="C151" i="2"/>
  <c r="E151" i="2" s="1"/>
  <c r="B152" i="2" s="1"/>
  <c r="C152" i="2" s="1"/>
  <c r="E152" i="2" s="1"/>
  <c r="B153" i="2" s="1"/>
  <c r="C153" i="2" s="1"/>
  <c r="E153" i="2" s="1"/>
  <c r="D152" i="2"/>
  <c r="C147" i="1"/>
  <c r="E147" i="1"/>
  <c r="D153" i="2" l="1"/>
  <c r="D147" i="1"/>
  <c r="B148" i="1" s="1"/>
  <c r="B154" i="2"/>
  <c r="D154" i="2" s="1"/>
  <c r="E148" i="1" l="1"/>
  <c r="C148" i="1"/>
  <c r="C154" i="2"/>
  <c r="E154" i="2" s="1"/>
  <c r="B155" i="2" s="1"/>
  <c r="C155" i="2" s="1"/>
  <c r="E155" i="2" s="1"/>
  <c r="D148" i="1" l="1"/>
  <c r="B149" i="1" s="1"/>
  <c r="C149" i="1" s="1"/>
  <c r="D155" i="2"/>
  <c r="B156" i="2" s="1"/>
  <c r="D156" i="2" s="1"/>
  <c r="E149" i="1" l="1"/>
  <c r="D149" i="1" s="1"/>
  <c r="B150" i="1" s="1"/>
  <c r="C150" i="1" s="1"/>
  <c r="C156" i="2"/>
  <c r="E156" i="2" s="1"/>
  <c r="B157" i="2" s="1"/>
  <c r="E150" i="1" l="1"/>
  <c r="D150" i="1" s="1"/>
  <c r="B151" i="1"/>
  <c r="C157" i="2"/>
  <c r="E157" i="2" s="1"/>
  <c r="D157" i="2"/>
  <c r="E151" i="1" l="1"/>
  <c r="C151" i="1"/>
  <c r="D151" i="1" s="1"/>
  <c r="B158" i="2"/>
  <c r="C158" i="2" s="1"/>
  <c r="E158" i="2" s="1"/>
  <c r="B152" i="1" l="1"/>
  <c r="D158" i="2"/>
  <c r="B159" i="2" s="1"/>
  <c r="D159" i="2" s="1"/>
  <c r="E152" i="1" l="1"/>
  <c r="C152" i="1"/>
  <c r="C159" i="2"/>
  <c r="E159" i="2" s="1"/>
  <c r="B160" i="2" s="1"/>
  <c r="D160" i="2" s="1"/>
  <c r="D152" i="1" l="1"/>
  <c r="B153" i="1" s="1"/>
  <c r="C153" i="1" s="1"/>
  <c r="E153" i="1"/>
  <c r="C160" i="2"/>
  <c r="E160" i="2" s="1"/>
  <c r="B161" i="2" s="1"/>
  <c r="C161" i="2" s="1"/>
  <c r="E161" i="2" s="1"/>
  <c r="D153" i="1" l="1"/>
  <c r="B154" i="1"/>
  <c r="D161" i="2"/>
  <c r="B162" i="2" s="1"/>
  <c r="C154" i="1" l="1"/>
  <c r="E154" i="1"/>
  <c r="C162" i="2"/>
  <c r="E162" i="2" s="1"/>
  <c r="D162" i="2"/>
  <c r="D154" i="1" l="1"/>
  <c r="B155" i="1"/>
  <c r="B163" i="2"/>
  <c r="D163" i="2" s="1"/>
  <c r="C163" i="2" l="1"/>
  <c r="E155" i="1"/>
  <c r="C155" i="1"/>
  <c r="E163" i="2"/>
  <c r="B164" i="2" s="1"/>
  <c r="D164" i="2" s="1"/>
  <c r="C164" i="2" l="1"/>
  <c r="E164" i="2" s="1"/>
  <c r="D155" i="1"/>
  <c r="B156" i="1" s="1"/>
  <c r="B165" i="2"/>
  <c r="C165" i="2" s="1"/>
  <c r="E165" i="2" s="1"/>
  <c r="C156" i="1" l="1"/>
  <c r="E156" i="1"/>
  <c r="D156" i="1" s="1"/>
  <c r="D165" i="2"/>
  <c r="B166" i="2" s="1"/>
  <c r="C166" i="2" s="1"/>
  <c r="E166" i="2" s="1"/>
  <c r="B157" i="1" l="1"/>
  <c r="D166" i="2"/>
  <c r="B167" i="2"/>
  <c r="D167" i="2" s="1"/>
  <c r="C167" i="2" l="1"/>
  <c r="E167" i="2" s="1"/>
  <c r="E157" i="1"/>
  <c r="C157" i="1"/>
  <c r="B168" i="2"/>
  <c r="C168" i="2" s="1"/>
  <c r="E168" i="2" s="1"/>
  <c r="D168" i="2" l="1"/>
  <c r="D157" i="1"/>
  <c r="B158" i="1" s="1"/>
  <c r="B169" i="2"/>
  <c r="E158" i="1" l="1"/>
  <c r="C158" i="1"/>
  <c r="D158" i="1" s="1"/>
  <c r="C169" i="2"/>
  <c r="E169" i="2" s="1"/>
  <c r="D169" i="2"/>
  <c r="B170" i="2" l="1"/>
  <c r="B159" i="1"/>
  <c r="C159" i="1" s="1"/>
  <c r="D170" i="2"/>
  <c r="C170" i="2"/>
  <c r="E170" i="2" s="1"/>
  <c r="E159" i="1" l="1"/>
  <c r="B171" i="2"/>
  <c r="C171" i="2" s="1"/>
  <c r="E171" i="2" s="1"/>
  <c r="D171" i="2" l="1"/>
  <c r="D159" i="1"/>
  <c r="B160" i="1" s="1"/>
  <c r="B172" i="2"/>
  <c r="C160" i="1" l="1"/>
  <c r="E160" i="1"/>
  <c r="D160" i="1" s="1"/>
  <c r="B161" i="1" s="1"/>
  <c r="C172" i="2"/>
  <c r="E172" i="2" s="1"/>
  <c r="D172" i="2"/>
  <c r="E161" i="1" l="1"/>
  <c r="C161" i="1"/>
  <c r="B173" i="2"/>
  <c r="D161" i="1" l="1"/>
  <c r="B162" i="1" s="1"/>
  <c r="D173" i="2"/>
  <c r="C173" i="2"/>
  <c r="E173" i="2" s="1"/>
  <c r="B174" i="2" s="1"/>
  <c r="C162" i="1" l="1"/>
  <c r="E162" i="1"/>
  <c r="D174" i="2"/>
  <c r="C174" i="2"/>
  <c r="E174" i="2" s="1"/>
  <c r="B175" i="2" s="1"/>
  <c r="D162" i="1" l="1"/>
  <c r="B163" i="1"/>
  <c r="D175" i="2"/>
  <c r="C175" i="2"/>
  <c r="E175" i="2" s="1"/>
  <c r="B176" i="2" s="1"/>
  <c r="C163" i="1" l="1"/>
  <c r="E163" i="1"/>
  <c r="C176" i="2"/>
  <c r="E176" i="2" s="1"/>
  <c r="D176" i="2"/>
  <c r="B177" i="2" l="1"/>
  <c r="D163" i="1"/>
  <c r="B164" i="1" s="1"/>
  <c r="D177" i="2"/>
  <c r="C177" i="2"/>
  <c r="E177" i="2" s="1"/>
  <c r="B178" i="2" s="1"/>
  <c r="C164" i="1" l="1"/>
  <c r="E164" i="1"/>
  <c r="D164" i="1" s="1"/>
  <c r="C178" i="2"/>
  <c r="E178" i="2" s="1"/>
  <c r="D178" i="2"/>
  <c r="B165" i="1" l="1"/>
  <c r="B179" i="2"/>
  <c r="C179" i="2" s="1"/>
  <c r="E179" i="2" s="1"/>
  <c r="C165" i="1" l="1"/>
  <c r="E165" i="1"/>
  <c r="D165" i="1" s="1"/>
  <c r="B166" i="1" s="1"/>
  <c r="D179" i="2"/>
  <c r="B180" i="2" s="1"/>
  <c r="C180" i="2" l="1"/>
  <c r="E180" i="2" s="1"/>
  <c r="D180" i="2"/>
  <c r="B181" i="2" s="1"/>
  <c r="C166" i="1"/>
  <c r="E166" i="1"/>
  <c r="D166" i="1" s="1"/>
  <c r="B167" i="1" s="1"/>
  <c r="C167" i="1" l="1"/>
  <c r="E167" i="1"/>
  <c r="D167" i="1" s="1"/>
  <c r="D181" i="2"/>
  <c r="C181" i="2"/>
  <c r="E181" i="2" s="1"/>
  <c r="B182" i="2" s="1"/>
  <c r="B168" i="1" l="1"/>
  <c r="C182" i="2"/>
  <c r="E182" i="2" s="1"/>
  <c r="D182" i="2"/>
  <c r="E168" i="1"/>
  <c r="C168" i="1"/>
  <c r="B183" i="2" l="1"/>
  <c r="D168" i="1"/>
  <c r="B169" i="1" s="1"/>
  <c r="C183" i="2"/>
  <c r="E183" i="2" s="1"/>
  <c r="D183" i="2"/>
  <c r="B184" i="2" l="1"/>
  <c r="C184" i="2"/>
  <c r="E184" i="2"/>
  <c r="D184" i="2"/>
  <c r="C169" i="1"/>
  <c r="E169" i="1"/>
  <c r="B185" i="2" l="1"/>
  <c r="D185" i="2" s="1"/>
  <c r="D169" i="1"/>
  <c r="B170" i="1" s="1"/>
  <c r="C185" i="2" l="1"/>
  <c r="E185" i="2" s="1"/>
  <c r="B186" i="2"/>
  <c r="D186" i="2" s="1"/>
  <c r="C170" i="1"/>
  <c r="E170" i="1"/>
  <c r="D170" i="1" s="1"/>
  <c r="C186" i="2" l="1"/>
  <c r="E186" i="2" s="1"/>
  <c r="B187" i="2" s="1"/>
  <c r="D187" i="2" s="1"/>
  <c r="B171" i="1"/>
  <c r="C187" i="2" l="1"/>
  <c r="E187" i="2" s="1"/>
  <c r="B188" i="2" s="1"/>
  <c r="C188" i="2" s="1"/>
  <c r="E188" i="2" s="1"/>
  <c r="E171" i="1"/>
  <c r="C171" i="1"/>
  <c r="D171" i="1" l="1"/>
  <c r="D188" i="2"/>
  <c r="B189" i="2" s="1"/>
  <c r="D189" i="2" s="1"/>
  <c r="B172" i="1"/>
  <c r="C189" i="2" l="1"/>
  <c r="E189" i="2" s="1"/>
  <c r="B190" i="2" s="1"/>
  <c r="C172" i="1"/>
  <c r="E172" i="1"/>
  <c r="D172" i="1" l="1"/>
  <c r="B173" i="1" s="1"/>
  <c r="C190" i="2"/>
  <c r="E190" i="2" s="1"/>
  <c r="D190" i="2"/>
  <c r="B191" i="2" l="1"/>
  <c r="C173" i="1"/>
  <c r="E173" i="1"/>
  <c r="C191" i="2"/>
  <c r="E191" i="2" s="1"/>
  <c r="D191" i="2"/>
  <c r="B192" i="2" l="1"/>
  <c r="D173" i="1"/>
  <c r="B174" i="1" s="1"/>
  <c r="C192" i="2"/>
  <c r="E192" i="2" s="1"/>
  <c r="D192" i="2"/>
  <c r="B193" i="2" l="1"/>
  <c r="E174" i="1"/>
  <c r="C174" i="1"/>
  <c r="C193" i="2"/>
  <c r="E193" i="2" s="1"/>
  <c r="D193" i="2"/>
  <c r="D174" i="1" l="1"/>
  <c r="B175" i="1" s="1"/>
  <c r="B194" i="2"/>
  <c r="D194" i="2" s="1"/>
  <c r="E175" i="1"/>
  <c r="C175" i="1"/>
  <c r="C194" i="2" l="1"/>
  <c r="E194" i="2" s="1"/>
  <c r="B195" i="2"/>
  <c r="D195" i="2" s="1"/>
  <c r="D175" i="1"/>
  <c r="B176" i="1" s="1"/>
  <c r="C176" i="1" s="1"/>
  <c r="E176" i="1" l="1"/>
  <c r="D176" i="1"/>
  <c r="C195" i="2"/>
  <c r="E195" i="2" s="1"/>
  <c r="B196" i="2" s="1"/>
  <c r="D196" i="2" s="1"/>
  <c r="B177" i="1"/>
  <c r="C196" i="2" l="1"/>
  <c r="E196" i="2" s="1"/>
  <c r="B197" i="2" s="1"/>
  <c r="D197" i="2" s="1"/>
  <c r="C177" i="1"/>
  <c r="E177" i="1"/>
  <c r="D177" i="1" s="1"/>
  <c r="C197" i="2" l="1"/>
  <c r="E197" i="2" s="1"/>
  <c r="B198" i="2" s="1"/>
  <c r="D198" i="2" s="1"/>
  <c r="B178" i="1"/>
  <c r="C198" i="2" l="1"/>
  <c r="E198" i="2" s="1"/>
  <c r="B199" i="2" s="1"/>
  <c r="C199" i="2" s="1"/>
  <c r="E199" i="2" s="1"/>
  <c r="C178" i="1"/>
  <c r="E178" i="1"/>
  <c r="D178" i="1" s="1"/>
  <c r="D199" i="2" l="1"/>
  <c r="B200" i="2" s="1"/>
  <c r="C200" i="2" s="1"/>
  <c r="E200" i="2" s="1"/>
  <c r="B179" i="1"/>
  <c r="E179" i="1" s="1"/>
  <c r="C179" i="1" l="1"/>
  <c r="D200" i="2"/>
  <c r="B201" i="2" s="1"/>
  <c r="D179" i="1"/>
  <c r="B180" i="1"/>
  <c r="D201" i="2" l="1"/>
  <c r="C201" i="2"/>
  <c r="E201" i="2" s="1"/>
  <c r="B202" i="2" s="1"/>
  <c r="D202" i="2" s="1"/>
  <c r="E180" i="1"/>
  <c r="C180" i="1"/>
  <c r="D180" i="1" l="1"/>
  <c r="C202" i="2"/>
  <c r="E202" i="2" s="1"/>
  <c r="B203" i="2" s="1"/>
  <c r="D203" i="2" s="1"/>
  <c r="B181" i="1"/>
  <c r="C181" i="1" s="1"/>
  <c r="C203" i="2"/>
  <c r="E203" i="2" s="1"/>
  <c r="B204" i="2" s="1"/>
  <c r="C204" i="2" s="1"/>
  <c r="E204" i="2" s="1"/>
  <c r="E181" i="1" l="1"/>
  <c r="D181" i="1"/>
  <c r="D204" i="2"/>
  <c r="B205" i="2" s="1"/>
  <c r="B182" i="1"/>
  <c r="D205" i="2" l="1"/>
  <c r="C205" i="2"/>
  <c r="E205" i="2" s="1"/>
  <c r="B206" i="2" s="1"/>
  <c r="C206" i="2" s="1"/>
  <c r="C182" i="1"/>
  <c r="E182" i="1"/>
  <c r="E206" i="2" l="1"/>
  <c r="D206" i="2"/>
  <c r="D182" i="1"/>
  <c r="B183" i="1" s="1"/>
  <c r="B207" i="2" l="1"/>
  <c r="C207" i="2" s="1"/>
  <c r="E207" i="2" s="1"/>
  <c r="E183" i="1"/>
  <c r="C183" i="1"/>
  <c r="D207" i="2" l="1"/>
  <c r="B208" i="2"/>
  <c r="C208" i="2" s="1"/>
  <c r="E208" i="2" s="1"/>
  <c r="D183" i="1"/>
  <c r="B184" i="1" s="1"/>
  <c r="C184" i="1" s="1"/>
  <c r="D208" i="2"/>
  <c r="B209" i="2" l="1"/>
  <c r="D209" i="2" s="1"/>
  <c r="E184" i="1"/>
  <c r="D184" i="1" s="1"/>
  <c r="B185" i="1" s="1"/>
  <c r="C209" i="2"/>
  <c r="E209" i="2" s="1"/>
  <c r="B210" i="2" s="1"/>
  <c r="C210" i="2" s="1"/>
  <c r="E210" i="2" s="1"/>
  <c r="C185" i="1" l="1"/>
  <c r="E185" i="1"/>
  <c r="D185" i="1" s="1"/>
  <c r="B186" i="1" s="1"/>
  <c r="D210" i="2"/>
  <c r="B211" i="2"/>
  <c r="C211" i="2" l="1"/>
  <c r="E211" i="2"/>
  <c r="D211" i="2"/>
  <c r="C186" i="1"/>
  <c r="E186" i="1"/>
  <c r="B212" i="2" l="1"/>
  <c r="D212" i="2" s="1"/>
  <c r="D186" i="1"/>
  <c r="B187" i="1" s="1"/>
  <c r="C212" i="2" l="1"/>
  <c r="E212" i="2" s="1"/>
  <c r="B213" i="2" s="1"/>
  <c r="C213" i="2" s="1"/>
  <c r="E187" i="1"/>
  <c r="B188" i="1" s="1"/>
  <c r="C187" i="1"/>
  <c r="D187" i="1" l="1"/>
  <c r="E213" i="2"/>
  <c r="D213" i="2"/>
  <c r="D188" i="1"/>
  <c r="C188" i="1"/>
  <c r="E188" i="1" s="1"/>
  <c r="B189" i="1" l="1"/>
  <c r="B214" i="2"/>
  <c r="C189" i="1"/>
  <c r="E189" i="1" s="1"/>
  <c r="D189" i="1"/>
  <c r="B190" i="1" l="1"/>
  <c r="C214" i="2"/>
  <c r="E214" i="2" s="1"/>
  <c r="D214" i="2"/>
  <c r="C190" i="1"/>
  <c r="E190" i="1" s="1"/>
  <c r="D190" i="1"/>
  <c r="B191" i="1" l="1"/>
  <c r="B215" i="2"/>
  <c r="D215" i="2" s="1"/>
  <c r="C191" i="1"/>
  <c r="E191" i="1" s="1"/>
  <c r="D191" i="1"/>
  <c r="B192" i="1" l="1"/>
  <c r="C215" i="2"/>
  <c r="E215" i="2" s="1"/>
  <c r="B216" i="2" s="1"/>
  <c r="D192" i="1"/>
  <c r="C192" i="1"/>
  <c r="E192" i="1" s="1"/>
  <c r="B193" i="1" s="1"/>
  <c r="D216" i="2" l="1"/>
  <c r="C216" i="2"/>
  <c r="E216" i="2" s="1"/>
  <c r="B217" i="2" s="1"/>
  <c r="C217" i="2" s="1"/>
  <c r="E217" i="2" s="1"/>
  <c r="C193" i="1"/>
  <c r="E193" i="1" s="1"/>
  <c r="D193" i="1"/>
  <c r="D217" i="2" l="1"/>
  <c r="B194" i="1"/>
  <c r="C194" i="1" s="1"/>
  <c r="B218" i="2"/>
  <c r="C218" i="2" s="1"/>
  <c r="D194" i="1"/>
  <c r="E194" i="1" l="1"/>
  <c r="B195" i="1" s="1"/>
  <c r="E218" i="2"/>
  <c r="D218" i="2"/>
  <c r="D195" i="1"/>
  <c r="C195" i="1"/>
  <c r="E195" i="1" s="1"/>
  <c r="B196" i="1" l="1"/>
  <c r="B219" i="2"/>
  <c r="D196" i="1"/>
  <c r="C196" i="1"/>
  <c r="E196" i="1" s="1"/>
  <c r="B197" i="1" l="1"/>
  <c r="D219" i="2"/>
  <c r="C219" i="2"/>
  <c r="E219" i="2" s="1"/>
  <c r="B220" i="2" s="1"/>
  <c r="C197" i="1"/>
  <c r="E197" i="1" s="1"/>
  <c r="D197" i="1"/>
  <c r="C220" i="2" l="1"/>
  <c r="E220" i="2" s="1"/>
  <c r="D220" i="2"/>
  <c r="B198" i="1"/>
  <c r="C198" i="1" s="1"/>
  <c r="E198" i="1" s="1"/>
  <c r="B221" i="2" l="1"/>
  <c r="D198" i="1"/>
  <c r="B199" i="1" s="1"/>
  <c r="D221" i="2"/>
  <c r="C221" i="2"/>
  <c r="E221" i="2" s="1"/>
  <c r="B222" i="2" s="1"/>
  <c r="D199" i="1" l="1"/>
  <c r="C199" i="1"/>
  <c r="E199" i="1" s="1"/>
  <c r="B200" i="1" s="1"/>
  <c r="D200" i="1" s="1"/>
  <c r="C222" i="2"/>
  <c r="E222" i="2" s="1"/>
  <c r="D222" i="2"/>
  <c r="B223" i="2" l="1"/>
  <c r="C200" i="1"/>
  <c r="E200" i="1" s="1"/>
  <c r="B201" i="1" s="1"/>
  <c r="D201" i="1" s="1"/>
  <c r="C201" i="1" l="1"/>
  <c r="E201" i="1" s="1"/>
  <c r="B202" i="1" s="1"/>
  <c r="D202" i="1" s="1"/>
  <c r="C223" i="2"/>
  <c r="E223" i="2" s="1"/>
  <c r="D223" i="2"/>
  <c r="B224" i="2"/>
  <c r="D224" i="2" l="1"/>
  <c r="C224" i="2"/>
  <c r="E224" i="2" s="1"/>
  <c r="C202" i="1"/>
  <c r="E202" i="1" s="1"/>
  <c r="B203" i="1" s="1"/>
  <c r="C203" i="1" s="1"/>
  <c r="E203" i="1" s="1"/>
  <c r="B225" i="2" l="1"/>
  <c r="C225" i="2"/>
  <c r="E225" i="2" s="1"/>
  <c r="D225" i="2"/>
  <c r="D203" i="1"/>
  <c r="B204" i="1" s="1"/>
  <c r="D204" i="1" s="1"/>
  <c r="B226" i="2" l="1"/>
  <c r="C204" i="1"/>
  <c r="E204" i="1" s="1"/>
  <c r="B205" i="1" s="1"/>
  <c r="C205" i="1" s="1"/>
  <c r="E205" i="1" s="1"/>
  <c r="D226" i="2"/>
  <c r="C226" i="2"/>
  <c r="E226" i="2" s="1"/>
  <c r="B227" i="2" s="1"/>
  <c r="D227" i="2" s="1"/>
  <c r="C227" i="2" l="1"/>
  <c r="E227" i="2" s="1"/>
  <c r="B228" i="2" s="1"/>
  <c r="D228" i="2" s="1"/>
  <c r="D205" i="1"/>
  <c r="B206" i="1" s="1"/>
  <c r="C228" i="2"/>
  <c r="E228" i="2" s="1"/>
  <c r="B229" i="2" s="1"/>
  <c r="C229" i="2" s="1"/>
  <c r="E229" i="2" s="1"/>
  <c r="D206" i="1" l="1"/>
  <c r="C206" i="1"/>
  <c r="E206" i="1" s="1"/>
  <c r="B207" i="1" s="1"/>
  <c r="D229" i="2"/>
  <c r="B230" i="2"/>
  <c r="C230" i="2" s="1"/>
  <c r="E230" i="2" s="1"/>
  <c r="C207" i="1" l="1"/>
  <c r="E207" i="1" s="1"/>
  <c r="D207" i="1"/>
  <c r="D230" i="2"/>
  <c r="B231" i="2" s="1"/>
  <c r="C231" i="2" s="1"/>
  <c r="E231" i="2" s="1"/>
  <c r="B208" i="1" l="1"/>
  <c r="D231" i="2"/>
  <c r="B232" i="2" s="1"/>
  <c r="D208" i="1" l="1"/>
  <c r="C208" i="1"/>
  <c r="E208" i="1" s="1"/>
  <c r="B209" i="1" s="1"/>
  <c r="C232" i="2"/>
  <c r="E232" i="2" s="1"/>
  <c r="D232" i="2"/>
  <c r="C209" i="1" l="1"/>
  <c r="E209" i="1" s="1"/>
  <c r="D209" i="1"/>
  <c r="B233" i="2"/>
  <c r="B210" i="1" l="1"/>
  <c r="C210" i="1"/>
  <c r="E210" i="1" s="1"/>
  <c r="D210" i="1"/>
  <c r="D233" i="2"/>
  <c r="C233" i="2"/>
  <c r="E233" i="2" s="1"/>
  <c r="B234" i="2" l="1"/>
  <c r="B211" i="1"/>
  <c r="D211" i="1"/>
  <c r="C211" i="1"/>
  <c r="E211" i="1" s="1"/>
  <c r="D234" i="2"/>
  <c r="C234" i="2"/>
  <c r="E234" i="2" s="1"/>
  <c r="B235" i="2" s="1"/>
  <c r="D235" i="2" s="1"/>
  <c r="B212" i="1" l="1"/>
  <c r="D212" i="1"/>
  <c r="C212" i="1"/>
  <c r="E212" i="1" s="1"/>
  <c r="B213" i="1" s="1"/>
  <c r="C235" i="2"/>
  <c r="E235" i="2" s="1"/>
  <c r="B236" i="2" s="1"/>
  <c r="C213" i="1" l="1"/>
  <c r="E213" i="1"/>
  <c r="D213" i="1"/>
  <c r="B214" i="1" s="1"/>
  <c r="C236" i="2"/>
  <c r="E236" i="2" s="1"/>
  <c r="D236" i="2"/>
  <c r="C214" i="1" l="1"/>
  <c r="E214" i="1" s="1"/>
  <c r="D214" i="1"/>
  <c r="B237" i="2"/>
  <c r="D237" i="2" s="1"/>
  <c r="B215" i="1" l="1"/>
  <c r="C237" i="2"/>
  <c r="E237" i="2" s="1"/>
  <c r="B238" i="2" s="1"/>
  <c r="C238" i="2" s="1"/>
  <c r="D215" i="1"/>
  <c r="C215" i="1"/>
  <c r="E215" i="1" s="1"/>
  <c r="B216" i="1" l="1"/>
  <c r="D216" i="1" s="1"/>
  <c r="E238" i="2"/>
  <c r="D238" i="2"/>
  <c r="C216" i="1" l="1"/>
  <c r="E216" i="1" s="1"/>
  <c r="B217" i="1" s="1"/>
  <c r="B239" i="2"/>
  <c r="D217" i="1" l="1"/>
  <c r="C217" i="1"/>
  <c r="E217" i="1" s="1"/>
  <c r="B218" i="1" s="1"/>
  <c r="D239" i="2"/>
  <c r="C239" i="2"/>
  <c r="E239" i="2" s="1"/>
  <c r="B240" i="2" s="1"/>
  <c r="C240" i="2" l="1"/>
  <c r="E240" i="2" s="1"/>
  <c r="D240" i="2"/>
  <c r="B241" i="2" s="1"/>
  <c r="C241" i="2" s="1"/>
  <c r="D218" i="1"/>
  <c r="C218" i="1"/>
  <c r="E218" i="1" s="1"/>
  <c r="B219" i="1" l="1"/>
  <c r="D241" i="2"/>
  <c r="E241" i="2"/>
  <c r="B242" i="2" s="1"/>
  <c r="C219" i="1"/>
  <c r="E219" i="1" s="1"/>
  <c r="D219" i="1"/>
  <c r="B220" i="1" l="1"/>
  <c r="D220" i="1" s="1"/>
  <c r="C220" i="1"/>
  <c r="E220" i="1" s="1"/>
  <c r="D242" i="2"/>
  <c r="C242" i="2"/>
  <c r="E242" i="2" s="1"/>
  <c r="B221" i="1" l="1"/>
  <c r="D221" i="1"/>
  <c r="C221" i="1"/>
  <c r="E221" i="1" s="1"/>
  <c r="B222" i="1" s="1"/>
  <c r="B243" i="2"/>
  <c r="D243" i="2" s="1"/>
  <c r="C243" i="2" l="1"/>
  <c r="E243" i="2" s="1"/>
  <c r="C222" i="1"/>
  <c r="E222" i="1" s="1"/>
  <c r="D222" i="1"/>
  <c r="B244" i="2"/>
  <c r="C244" i="2" s="1"/>
  <c r="E244" i="2" s="1"/>
  <c r="B223" i="1" l="1"/>
  <c r="D223" i="1"/>
  <c r="C223" i="1"/>
  <c r="E223" i="1" s="1"/>
  <c r="B224" i="1"/>
  <c r="D244" i="2"/>
  <c r="B245" i="2" s="1"/>
  <c r="C224" i="1" l="1"/>
  <c r="E224" i="1"/>
  <c r="D224" i="1"/>
  <c r="D245" i="2"/>
  <c r="C245" i="2"/>
  <c r="E245" i="2" s="1"/>
  <c r="B246" i="2" l="1"/>
  <c r="B225" i="1"/>
  <c r="D225" i="1"/>
  <c r="C225" i="1"/>
  <c r="E225" i="1" s="1"/>
  <c r="D246" i="2"/>
  <c r="C246" i="2"/>
  <c r="E246" i="2" s="1"/>
  <c r="B226" i="1" l="1"/>
  <c r="B247" i="2"/>
  <c r="D247" i="2" s="1"/>
  <c r="C226" i="1"/>
  <c r="E226" i="1" s="1"/>
  <c r="D226" i="1"/>
  <c r="C247" i="2" l="1"/>
  <c r="E247" i="2" s="1"/>
  <c r="B227" i="1"/>
  <c r="B248" i="2"/>
  <c r="C248" i="2" s="1"/>
  <c r="E248" i="2" s="1"/>
  <c r="C227" i="1" l="1"/>
  <c r="E227" i="1" s="1"/>
  <c r="D227" i="1"/>
  <c r="D248" i="2"/>
  <c r="B249" i="2" s="1"/>
  <c r="B228" i="1" l="1"/>
  <c r="D228" i="1"/>
  <c r="C228" i="1"/>
  <c r="E228" i="1" s="1"/>
  <c r="B229" i="1" s="1"/>
  <c r="C249" i="2"/>
  <c r="E249" i="2" s="1"/>
  <c r="D249" i="2"/>
  <c r="D229" i="1" l="1"/>
  <c r="C229" i="1"/>
  <c r="E229" i="1" s="1"/>
  <c r="B230" i="1" s="1"/>
  <c r="B250" i="2"/>
  <c r="C250" i="2" s="1"/>
  <c r="E250" i="2" s="1"/>
  <c r="D230" i="1" l="1"/>
  <c r="C230" i="1"/>
  <c r="E230" i="1" s="1"/>
  <c r="B231" i="1"/>
  <c r="D250" i="2"/>
  <c r="B251" i="2" s="1"/>
  <c r="D251" i="2" s="1"/>
  <c r="C251" i="2" l="1"/>
  <c r="E251" i="2" s="1"/>
  <c r="B252" i="2" s="1"/>
  <c r="C252" i="2" s="1"/>
  <c r="E252" i="2" s="1"/>
  <c r="D231" i="1"/>
  <c r="C231" i="1"/>
  <c r="E231" i="1" s="1"/>
  <c r="B232" i="1" s="1"/>
  <c r="D252" i="2" l="1"/>
  <c r="B253" i="2" s="1"/>
  <c r="C253" i="2" s="1"/>
  <c r="E253" i="2" s="1"/>
  <c r="D232" i="1"/>
  <c r="C232" i="1"/>
  <c r="E232" i="1" s="1"/>
  <c r="D253" i="2"/>
  <c r="B254" i="2" s="1"/>
  <c r="B233" i="1" l="1"/>
  <c r="C254" i="2"/>
  <c r="E254" i="2" s="1"/>
  <c r="D254" i="2"/>
  <c r="D233" i="1" l="1"/>
  <c r="C233" i="1"/>
  <c r="E233" i="1" s="1"/>
  <c r="B234" i="1" s="1"/>
  <c r="B255" i="2"/>
  <c r="D234" i="1" l="1"/>
  <c r="C234" i="1"/>
  <c r="E234" i="1" s="1"/>
  <c r="B235" i="1" s="1"/>
  <c r="C255" i="2"/>
  <c r="E255" i="2" s="1"/>
  <c r="D255" i="2"/>
  <c r="B256" i="2" l="1"/>
  <c r="D256" i="2" s="1"/>
  <c r="D235" i="1"/>
  <c r="C235" i="1"/>
  <c r="E235" i="1" s="1"/>
  <c r="B236" i="1" s="1"/>
  <c r="C256" i="2" l="1"/>
  <c r="E256" i="2" s="1"/>
  <c r="B257" i="2"/>
  <c r="C257" i="2" s="1"/>
  <c r="E257" i="2" s="1"/>
  <c r="C236" i="1"/>
  <c r="E236" i="1" s="1"/>
  <c r="D236" i="1"/>
  <c r="D257" i="2"/>
  <c r="B237" i="1" l="1"/>
  <c r="C237" i="1" s="1"/>
  <c r="E237" i="1" s="1"/>
  <c r="D237" i="1"/>
  <c r="B258" i="2"/>
  <c r="B238" i="1" l="1"/>
  <c r="D238" i="1"/>
  <c r="C238" i="1"/>
  <c r="E238" i="1" s="1"/>
  <c r="B239" i="1" s="1"/>
  <c r="C258" i="2"/>
  <c r="E258" i="2" s="1"/>
  <c r="D258" i="2"/>
  <c r="D239" i="1" l="1"/>
  <c r="C239" i="1"/>
  <c r="E239" i="1" s="1"/>
  <c r="B240" i="1" s="1"/>
  <c r="B259" i="2"/>
  <c r="D240" i="1" l="1"/>
  <c r="C240" i="1"/>
  <c r="E240" i="1" s="1"/>
  <c r="B241" i="1" s="1"/>
  <c r="D259" i="2"/>
  <c r="C259" i="2"/>
  <c r="E259" i="2" s="1"/>
  <c r="B260" i="2" s="1"/>
  <c r="C241" i="1" l="1"/>
  <c r="E241" i="1" s="1"/>
  <c r="D241" i="1"/>
  <c r="D260" i="2"/>
  <c r="C260" i="2"/>
  <c r="E260" i="2" s="1"/>
  <c r="B261" i="2" s="1"/>
  <c r="B242" i="1" l="1"/>
  <c r="C242" i="1"/>
  <c r="E242" i="1" s="1"/>
  <c r="D242" i="1"/>
  <c r="D261" i="2"/>
  <c r="C261" i="2"/>
  <c r="E261" i="2" s="1"/>
  <c r="B243" i="1" l="1"/>
  <c r="D243" i="1" s="1"/>
  <c r="B262" i="2"/>
  <c r="D262" i="2" s="1"/>
  <c r="C243" i="1"/>
  <c r="E243" i="1" s="1"/>
  <c r="C262" i="2"/>
  <c r="E262" i="2" s="1"/>
  <c r="B263" i="2" l="1"/>
  <c r="B244" i="1"/>
  <c r="D263" i="2"/>
  <c r="C263" i="2"/>
  <c r="E263" i="2" s="1"/>
  <c r="B264" i="2" s="1"/>
  <c r="D244" i="1" l="1"/>
  <c r="C244" i="1"/>
  <c r="E244" i="1" s="1"/>
  <c r="B245" i="1" s="1"/>
  <c r="C264" i="2"/>
  <c r="E264" i="2" s="1"/>
  <c r="D264" i="2"/>
  <c r="C245" i="1" l="1"/>
  <c r="E245" i="1" s="1"/>
  <c r="D245" i="1"/>
  <c r="B265" i="2"/>
  <c r="C265" i="2" s="1"/>
  <c r="E265" i="2" s="1"/>
  <c r="B246" i="1" l="1"/>
  <c r="C246" i="1" s="1"/>
  <c r="E246" i="1" s="1"/>
  <c r="D265" i="2"/>
  <c r="B266" i="2" s="1"/>
  <c r="D246" i="1" l="1"/>
  <c r="B247" i="1"/>
  <c r="D247" i="1"/>
  <c r="C247" i="1"/>
  <c r="E247" i="1" s="1"/>
  <c r="B248" i="1" s="1"/>
  <c r="C266" i="2"/>
  <c r="E266" i="2" s="1"/>
  <c r="D266" i="2"/>
  <c r="D248" i="1" l="1"/>
  <c r="C248" i="1"/>
  <c r="E248" i="1"/>
  <c r="B249" i="1" s="1"/>
  <c r="B267" i="2"/>
  <c r="D249" i="1" l="1"/>
  <c r="C249" i="1"/>
  <c r="E249" i="1" s="1"/>
  <c r="B250" i="1" s="1"/>
  <c r="D267" i="2"/>
  <c r="C267" i="2"/>
  <c r="E267" i="2" s="1"/>
  <c r="D250" i="1" l="1"/>
  <c r="C250" i="1"/>
  <c r="E250" i="1" s="1"/>
  <c r="B251" i="1" s="1"/>
  <c r="B268" i="2"/>
  <c r="D251" i="1" l="1"/>
  <c r="C251" i="1"/>
  <c r="E251" i="1" s="1"/>
  <c r="B252" i="1" s="1"/>
  <c r="D268" i="2"/>
  <c r="C268" i="2"/>
  <c r="E268" i="2" s="1"/>
  <c r="B269" i="2" s="1"/>
  <c r="D252" i="1" l="1"/>
  <c r="C252" i="1"/>
  <c r="E252" i="1" s="1"/>
  <c r="B253" i="1" s="1"/>
  <c r="D269" i="2"/>
  <c r="C269" i="2"/>
  <c r="E269" i="2" s="1"/>
  <c r="B270" i="2" s="1"/>
  <c r="D253" i="1" l="1"/>
  <c r="C253" i="1"/>
  <c r="E253" i="1" s="1"/>
  <c r="B254" i="1" s="1"/>
  <c r="C270" i="2"/>
  <c r="E270" i="2" s="1"/>
  <c r="D270" i="2"/>
  <c r="C254" i="1" l="1"/>
  <c r="E254" i="1" s="1"/>
  <c r="D254" i="1"/>
  <c r="B271" i="2"/>
  <c r="B255" i="1" l="1"/>
  <c r="C255" i="1" s="1"/>
  <c r="E255" i="1" s="1"/>
  <c r="D255" i="1"/>
  <c r="C271" i="2"/>
  <c r="E271" i="2" s="1"/>
  <c r="D271" i="2"/>
  <c r="B256" i="1" l="1"/>
  <c r="D256" i="1"/>
  <c r="C256" i="1"/>
  <c r="E256" i="1" s="1"/>
  <c r="B257" i="1" s="1"/>
  <c r="B272" i="2"/>
  <c r="C272" i="2" s="1"/>
  <c r="E272" i="2" s="1"/>
  <c r="D257" i="1" l="1"/>
  <c r="C257" i="1"/>
  <c r="E257" i="1" s="1"/>
  <c r="B258" i="1" s="1"/>
  <c r="D272" i="2"/>
  <c r="B273" i="2" s="1"/>
  <c r="D258" i="1" l="1"/>
  <c r="C258" i="1"/>
  <c r="E258" i="1" s="1"/>
  <c r="B259" i="1" s="1"/>
  <c r="D273" i="2"/>
  <c r="C273" i="2"/>
  <c r="E273" i="2" s="1"/>
  <c r="B274" i="2" s="1"/>
  <c r="D259" i="1" l="1"/>
  <c r="C259" i="1"/>
  <c r="E259" i="1" s="1"/>
  <c r="B260" i="1" s="1"/>
  <c r="D274" i="2"/>
  <c r="C274" i="2"/>
  <c r="E274" i="2" s="1"/>
  <c r="B275" i="2" s="1"/>
  <c r="D260" i="1" l="1"/>
  <c r="C260" i="1"/>
  <c r="E260" i="1" s="1"/>
  <c r="D275" i="2"/>
  <c r="C275" i="2"/>
  <c r="E275" i="2" s="1"/>
  <c r="B276" i="2" s="1"/>
  <c r="B261" i="1" l="1"/>
  <c r="C276" i="2"/>
  <c r="E276" i="2" s="1"/>
  <c r="D276" i="2"/>
  <c r="B277" i="2"/>
  <c r="C261" i="1" l="1"/>
  <c r="E261" i="1" s="1"/>
  <c r="D261" i="1"/>
  <c r="D277" i="2"/>
  <c r="C277" i="2"/>
  <c r="E277" i="2" s="1"/>
  <c r="B278" i="2" s="1"/>
  <c r="B262" i="1" l="1"/>
  <c r="D278" i="2"/>
  <c r="C278" i="2"/>
  <c r="E278" i="2" s="1"/>
  <c r="C262" i="1" l="1"/>
  <c r="E262" i="1" s="1"/>
  <c r="D262" i="1"/>
  <c r="B279" i="2"/>
  <c r="B263" i="1" l="1"/>
  <c r="D263" i="1" s="1"/>
  <c r="C263" i="1"/>
  <c r="E263" i="1" s="1"/>
  <c r="D279" i="2"/>
  <c r="C279" i="2"/>
  <c r="E279" i="2" s="1"/>
  <c r="B264" i="1" l="1"/>
  <c r="C264" i="1" s="1"/>
  <c r="E264" i="1" s="1"/>
  <c r="D264" i="1"/>
  <c r="B280" i="2"/>
  <c r="D280" i="2" s="1"/>
  <c r="C280" i="2" l="1"/>
  <c r="E280" i="2" s="1"/>
  <c r="B281" i="2" s="1"/>
  <c r="B265" i="1"/>
  <c r="D265" i="1" l="1"/>
  <c r="C265" i="1"/>
  <c r="E265" i="1" s="1"/>
  <c r="B266" i="1" s="1"/>
  <c r="D281" i="2"/>
  <c r="C281" i="2"/>
  <c r="E281" i="2" s="1"/>
  <c r="B282" i="2" s="1"/>
  <c r="D266" i="1" l="1"/>
  <c r="C266" i="1"/>
  <c r="E266" i="1" s="1"/>
  <c r="D282" i="2"/>
  <c r="C282" i="2"/>
  <c r="E282" i="2" s="1"/>
  <c r="B283" i="2" s="1"/>
  <c r="B267" i="1" l="1"/>
  <c r="D267" i="1" s="1"/>
  <c r="D283" i="2"/>
  <c r="C283" i="2"/>
  <c r="E283" i="2" s="1"/>
  <c r="B284" i="2" s="1"/>
  <c r="C267" i="1" l="1"/>
  <c r="E267" i="1" s="1"/>
  <c r="B268" i="1" s="1"/>
  <c r="C284" i="2"/>
  <c r="E284" i="2" s="1"/>
  <c r="D284" i="2"/>
  <c r="D268" i="1" l="1"/>
  <c r="C268" i="1"/>
  <c r="E268" i="1" s="1"/>
  <c r="B269" i="1" s="1"/>
  <c r="C269" i="1" s="1"/>
  <c r="E269" i="1" s="1"/>
  <c r="B285" i="2"/>
  <c r="D285" i="2" s="1"/>
  <c r="D269" i="1" l="1"/>
  <c r="B270" i="1"/>
  <c r="C270" i="1" s="1"/>
  <c r="E270" i="1" s="1"/>
  <c r="D270" i="1"/>
  <c r="C285" i="2"/>
  <c r="E285" i="2" s="1"/>
  <c r="B286" i="2" s="1"/>
  <c r="B271" i="1" l="1"/>
  <c r="C271" i="1" s="1"/>
  <c r="E271" i="1" s="1"/>
  <c r="C286" i="2"/>
  <c r="E286" i="2" s="1"/>
  <c r="D286" i="2"/>
  <c r="D271" i="1" l="1"/>
  <c r="B272" i="1" s="1"/>
  <c r="B287" i="2"/>
  <c r="C287" i="2" s="1"/>
  <c r="E287" i="2" s="1"/>
  <c r="C272" i="1" l="1"/>
  <c r="E272" i="1" s="1"/>
  <c r="D272" i="1"/>
  <c r="B273" i="1"/>
  <c r="D273" i="1" s="1"/>
  <c r="C273" i="1"/>
  <c r="E273" i="1" s="1"/>
  <c r="D287" i="2"/>
  <c r="B288" i="2" s="1"/>
  <c r="C288" i="2" l="1"/>
  <c r="E288" i="2" s="1"/>
  <c r="D288" i="2"/>
  <c r="B274" i="1"/>
  <c r="B289" i="2" l="1"/>
  <c r="D274" i="1"/>
  <c r="C274" i="1"/>
  <c r="E274" i="1" s="1"/>
  <c r="B275" i="1" s="1"/>
  <c r="C289" i="2" l="1"/>
  <c r="E289" i="2" s="1"/>
  <c r="D289" i="2"/>
  <c r="C275" i="1"/>
  <c r="E275" i="1" s="1"/>
  <c r="B276" i="1" s="1"/>
  <c r="D275" i="1"/>
  <c r="B290" i="2" l="1"/>
  <c r="D276" i="1"/>
  <c r="C276" i="1"/>
  <c r="E276" i="1" s="1"/>
  <c r="D290" i="2" l="1"/>
  <c r="C290" i="2"/>
  <c r="E290" i="2" s="1"/>
  <c r="B291" i="2" s="1"/>
  <c r="B277" i="1"/>
  <c r="D291" i="2" l="1"/>
  <c r="C291" i="2"/>
  <c r="E291" i="2" s="1"/>
  <c r="C277" i="1"/>
  <c r="E277" i="1" s="1"/>
  <c r="D277" i="1"/>
  <c r="B292" i="2" l="1"/>
  <c r="B278" i="1"/>
  <c r="D292" i="2" l="1"/>
  <c r="C292" i="2"/>
  <c r="E292" i="2" s="1"/>
  <c r="B293" i="2" s="1"/>
  <c r="C278" i="1"/>
  <c r="E278" i="1" s="1"/>
  <c r="D278" i="1"/>
  <c r="D293" i="2" l="1"/>
  <c r="C293" i="2"/>
  <c r="E293" i="2" s="1"/>
  <c r="B294" i="2" s="1"/>
  <c r="B279" i="1"/>
  <c r="D279" i="1" s="1"/>
  <c r="C279" i="1" l="1"/>
  <c r="E279" i="1" s="1"/>
  <c r="C294" i="2"/>
  <c r="E294" i="2" s="1"/>
  <c r="D294" i="2"/>
  <c r="B295" i="2"/>
  <c r="B280" i="1"/>
  <c r="D280" i="1"/>
  <c r="C280" i="1"/>
  <c r="E280" i="1" s="1"/>
  <c r="B281" i="1" s="1"/>
  <c r="C295" i="2" l="1"/>
  <c r="E295" i="2" s="1"/>
  <c r="D295" i="2"/>
  <c r="B296" i="2"/>
  <c r="D296" i="2" s="1"/>
  <c r="D281" i="1"/>
  <c r="C281" i="1"/>
  <c r="E281" i="1" s="1"/>
  <c r="B282" i="1" s="1"/>
  <c r="C296" i="2" l="1"/>
  <c r="E296" i="2" s="1"/>
  <c r="B297" i="2" s="1"/>
  <c r="D297" i="2" s="1"/>
  <c r="C282" i="1"/>
  <c r="E282" i="1" s="1"/>
  <c r="D282" i="1"/>
  <c r="B283" i="1"/>
  <c r="C297" i="2"/>
  <c r="E297" i="2" s="1"/>
  <c r="B298" i="2" l="1"/>
  <c r="C283" i="1"/>
  <c r="E283" i="1" s="1"/>
  <c r="D283" i="1"/>
  <c r="B284" i="1" l="1"/>
  <c r="D284" i="1" s="1"/>
  <c r="C298" i="2"/>
  <c r="E298" i="2" s="1"/>
  <c r="D298" i="2"/>
  <c r="C284" i="1" l="1"/>
  <c r="E284" i="1" s="1"/>
  <c r="B299" i="2"/>
  <c r="B285" i="1"/>
  <c r="D299" i="2" l="1"/>
  <c r="C299" i="2"/>
  <c r="E299" i="2" s="1"/>
  <c r="B300" i="2" s="1"/>
  <c r="D285" i="1"/>
  <c r="C285" i="1"/>
  <c r="E285" i="1" s="1"/>
  <c r="B286" i="1" s="1"/>
  <c r="D300" i="2" l="1"/>
  <c r="C300" i="2"/>
  <c r="E300" i="2" s="1"/>
  <c r="B301" i="2" s="1"/>
  <c r="C286" i="1"/>
  <c r="E286" i="1" s="1"/>
  <c r="B287" i="1" s="1"/>
  <c r="D286" i="1"/>
  <c r="C301" i="2" l="1"/>
  <c r="E301" i="2" s="1"/>
  <c r="D301" i="2"/>
  <c r="B302" i="2" s="1"/>
  <c r="C287" i="1"/>
  <c r="E287" i="1" s="1"/>
  <c r="B288" i="1" s="1"/>
  <c r="D287" i="1"/>
  <c r="C288" i="1" l="1"/>
  <c r="E288" i="1" s="1"/>
  <c r="D288" i="1"/>
  <c r="D302" i="2"/>
  <c r="C302" i="2"/>
  <c r="E302" i="2" s="1"/>
  <c r="B303" i="2" s="1"/>
  <c r="B289" i="1" l="1"/>
  <c r="C303" i="2"/>
  <c r="E303" i="2" s="1"/>
  <c r="D303" i="2"/>
  <c r="B304" i="2"/>
  <c r="D304" i="2" s="1"/>
  <c r="C289" i="1"/>
  <c r="E289" i="1" s="1"/>
  <c r="D289" i="1"/>
  <c r="B290" i="1" l="1"/>
  <c r="D290" i="1"/>
  <c r="C290" i="1"/>
  <c r="E290" i="1" s="1"/>
  <c r="B291" i="1" s="1"/>
  <c r="C304" i="2"/>
  <c r="E304" i="2" s="1"/>
  <c r="B305" i="2" s="1"/>
  <c r="C305" i="2" s="1"/>
  <c r="E305" i="2" s="1"/>
  <c r="D305" i="2" l="1"/>
  <c r="B306" i="2" s="1"/>
  <c r="D291" i="1"/>
  <c r="C291" i="1"/>
  <c r="E291" i="1" s="1"/>
  <c r="B292" i="1" l="1"/>
  <c r="D292" i="1" s="1"/>
  <c r="C292" i="1"/>
  <c r="E292" i="1" s="1"/>
  <c r="C306" i="2"/>
  <c r="E306" i="2" s="1"/>
  <c r="D306" i="2"/>
  <c r="B293" i="1" l="1"/>
  <c r="B307" i="2"/>
  <c r="D307" i="2" s="1"/>
  <c r="C293" i="1"/>
  <c r="E293" i="1" s="1"/>
  <c r="D293" i="1"/>
  <c r="C307" i="2" l="1"/>
  <c r="E307" i="2" s="1"/>
  <c r="B308" i="2" s="1"/>
  <c r="B294" i="1"/>
  <c r="D294" i="1" s="1"/>
  <c r="C308" i="2" l="1"/>
  <c r="E308" i="2" s="1"/>
  <c r="D308" i="2"/>
  <c r="C294" i="1"/>
  <c r="E294" i="1" s="1"/>
  <c r="B295" i="1"/>
  <c r="B309" i="2"/>
  <c r="C309" i="2" s="1"/>
  <c r="E309" i="2" s="1"/>
  <c r="D309" i="2" l="1"/>
  <c r="C295" i="1"/>
  <c r="E295" i="1" s="1"/>
  <c r="D295" i="1"/>
  <c r="B310" i="2"/>
  <c r="B296" i="1" l="1"/>
  <c r="C296" i="1" s="1"/>
  <c r="E296" i="1" s="1"/>
  <c r="D310" i="2"/>
  <c r="C310" i="2"/>
  <c r="E310" i="2" s="1"/>
  <c r="D296" i="1" l="1"/>
  <c r="B311" i="2"/>
  <c r="C311" i="2" s="1"/>
  <c r="E311" i="2" s="1"/>
  <c r="B297" i="1"/>
  <c r="D311" i="2"/>
  <c r="D297" i="1" l="1"/>
  <c r="C297" i="1"/>
  <c r="E297" i="1" s="1"/>
  <c r="B298" i="1" s="1"/>
  <c r="B312" i="2"/>
  <c r="C312" i="2" s="1"/>
  <c r="E312" i="2" s="1"/>
  <c r="D298" i="1" l="1"/>
  <c r="C298" i="1"/>
  <c r="E298" i="1" s="1"/>
  <c r="B299" i="1" s="1"/>
  <c r="D312" i="2"/>
  <c r="B313" i="2" s="1"/>
  <c r="C299" i="1" l="1"/>
  <c r="E299" i="1" s="1"/>
  <c r="D299" i="1"/>
  <c r="D313" i="2"/>
  <c r="C313" i="2"/>
  <c r="E313" i="2" s="1"/>
  <c r="B314" i="2" s="1"/>
  <c r="B300" i="1" l="1"/>
  <c r="D314" i="2"/>
  <c r="C314" i="2"/>
  <c r="E314" i="2" s="1"/>
  <c r="B315" i="2" l="1"/>
  <c r="C300" i="1"/>
  <c r="E300" i="1" s="1"/>
  <c r="D300" i="1"/>
  <c r="C315" i="2"/>
  <c r="E315" i="2" s="1"/>
  <c r="D315" i="2"/>
  <c r="B301" i="1" l="1"/>
  <c r="B316" i="2"/>
  <c r="D301" i="1" l="1"/>
  <c r="C301" i="1"/>
  <c r="E301" i="1" s="1"/>
  <c r="B302" i="1" s="1"/>
  <c r="D316" i="2"/>
  <c r="C316" i="2"/>
  <c r="E316" i="2" s="1"/>
  <c r="B317" i="2" l="1"/>
  <c r="C302" i="1"/>
  <c r="E302" i="1" s="1"/>
  <c r="D302" i="1"/>
  <c r="C317" i="2"/>
  <c r="E317" i="2" s="1"/>
  <c r="B318" i="2" s="1"/>
  <c r="D317" i="2"/>
  <c r="B303" i="1" l="1"/>
  <c r="D318" i="2"/>
  <c r="C318" i="2"/>
  <c r="E318" i="2" s="1"/>
  <c r="B319" i="2" l="1"/>
  <c r="C303" i="1"/>
  <c r="E303" i="1" s="1"/>
  <c r="D303" i="1"/>
  <c r="C319" i="2"/>
  <c r="E319" i="2" s="1"/>
  <c r="D319" i="2"/>
  <c r="B320" i="2" l="1"/>
  <c r="B304" i="1"/>
  <c r="C304" i="1" s="1"/>
  <c r="E304" i="1" s="1"/>
  <c r="D320" i="2"/>
  <c r="C320" i="2"/>
  <c r="E320" i="2" s="1"/>
  <c r="B321" i="2" s="1"/>
  <c r="D304" i="1" l="1"/>
  <c r="B305" i="1" s="1"/>
  <c r="C321" i="2"/>
  <c r="E321" i="2" s="1"/>
  <c r="D321" i="2"/>
  <c r="C305" i="1" l="1"/>
  <c r="E305" i="1" s="1"/>
  <c r="D305" i="1"/>
  <c r="B322" i="2"/>
  <c r="D322" i="2" s="1"/>
  <c r="B306" i="1"/>
  <c r="C306" i="1" s="1"/>
  <c r="E306" i="1" s="1"/>
  <c r="C322" i="2"/>
  <c r="E322" i="2" s="1"/>
  <c r="D306" i="1" l="1"/>
  <c r="B323" i="2"/>
  <c r="C323" i="2" s="1"/>
  <c r="E323" i="2" s="1"/>
  <c r="B307" i="1"/>
  <c r="C307" i="1" s="1"/>
  <c r="E307" i="1" s="1"/>
  <c r="D307" i="1"/>
  <c r="D323" i="2"/>
  <c r="B308" i="1" l="1"/>
  <c r="C308" i="1" s="1"/>
  <c r="E308" i="1" s="1"/>
  <c r="B324" i="2"/>
  <c r="C324" i="2" s="1"/>
  <c r="E324" i="2" s="1"/>
  <c r="B309" i="1" l="1"/>
  <c r="D308" i="1"/>
  <c r="D309" i="1"/>
  <c r="C309" i="1"/>
  <c r="E309" i="1" s="1"/>
  <c r="B310" i="1" s="1"/>
  <c r="D324" i="2"/>
  <c r="B325" i="2" s="1"/>
  <c r="D310" i="1" l="1"/>
  <c r="C310" i="1"/>
  <c r="E310" i="1" s="1"/>
  <c r="B311" i="1" s="1"/>
  <c r="C325" i="2"/>
  <c r="E325" i="2" s="1"/>
  <c r="D325" i="2"/>
  <c r="D311" i="1" l="1"/>
  <c r="C311" i="1"/>
  <c r="E311" i="1" s="1"/>
  <c r="B326" i="2"/>
  <c r="D326" i="2" s="1"/>
  <c r="B312" i="1" l="1"/>
  <c r="C312" i="1" s="1"/>
  <c r="E312" i="1" s="1"/>
  <c r="D312" i="1"/>
  <c r="C326" i="2"/>
  <c r="E326" i="2" s="1"/>
  <c r="B327" i="2" s="1"/>
  <c r="B313" i="1" l="1"/>
  <c r="D327" i="2"/>
  <c r="C327" i="2"/>
  <c r="E327" i="2" s="1"/>
  <c r="B328" i="2" s="1"/>
  <c r="C328" i="2" s="1"/>
  <c r="E328" i="2" s="1"/>
  <c r="C313" i="1"/>
  <c r="E313" i="1" s="1"/>
  <c r="D313" i="1"/>
  <c r="B314" i="1" l="1"/>
  <c r="D328" i="2"/>
  <c r="B329" i="2" s="1"/>
  <c r="C314" i="1" l="1"/>
  <c r="E314" i="1" s="1"/>
  <c r="D314" i="1"/>
  <c r="D329" i="2"/>
  <c r="C329" i="2"/>
  <c r="E329" i="2" s="1"/>
  <c r="B330" i="2" s="1"/>
  <c r="B315" i="1" l="1"/>
  <c r="D315" i="1"/>
  <c r="C315" i="1"/>
  <c r="E315" i="1" s="1"/>
  <c r="B316" i="1" s="1"/>
  <c r="D330" i="2"/>
  <c r="C330" i="2"/>
  <c r="E330" i="2" s="1"/>
  <c r="C316" i="1" l="1"/>
  <c r="E316" i="1" s="1"/>
  <c r="D316" i="1"/>
  <c r="B331" i="2"/>
  <c r="D331" i="2" s="1"/>
  <c r="B317" i="1" l="1"/>
  <c r="C331" i="2"/>
  <c r="E331" i="2" s="1"/>
  <c r="B332" i="2" s="1"/>
  <c r="C332" i="2" s="1"/>
  <c r="E332" i="2" s="1"/>
  <c r="D332" i="2" l="1"/>
  <c r="B333" i="2" s="1"/>
  <c r="D317" i="1"/>
  <c r="C317" i="1"/>
  <c r="E317" i="1" s="1"/>
  <c r="B318" i="1" s="1"/>
  <c r="C318" i="1" l="1"/>
  <c r="E318" i="1" s="1"/>
  <c r="D318" i="1"/>
  <c r="C333" i="2"/>
  <c r="E333" i="2" s="1"/>
  <c r="D333" i="2"/>
  <c r="B334" i="2" l="1"/>
  <c r="C334" i="2" s="1"/>
  <c r="E334" i="2" s="1"/>
  <c r="B319" i="1"/>
  <c r="D319" i="1" s="1"/>
  <c r="D334" i="2"/>
  <c r="B335" i="2" s="1"/>
  <c r="C335" i="2" s="1"/>
  <c r="E335" i="2" s="1"/>
  <c r="C319" i="1" l="1"/>
  <c r="E319" i="1" s="1"/>
  <c r="B320" i="1" s="1"/>
  <c r="D320" i="1" s="1"/>
  <c r="D335" i="2"/>
  <c r="B336" i="2" s="1"/>
  <c r="C320" i="1" l="1"/>
  <c r="E320" i="1" s="1"/>
  <c r="B321" i="1" s="1"/>
  <c r="D336" i="2"/>
  <c r="C336" i="2"/>
  <c r="E336" i="2" s="1"/>
  <c r="C321" i="1" l="1"/>
  <c r="E321" i="1" s="1"/>
  <c r="D321" i="1"/>
  <c r="B337" i="2"/>
  <c r="B322" i="1" l="1"/>
  <c r="D322" i="1"/>
  <c r="C322" i="1"/>
  <c r="E322" i="1" s="1"/>
  <c r="B323" i="1" s="1"/>
  <c r="C337" i="2"/>
  <c r="E337" i="2" s="1"/>
  <c r="D337" i="2"/>
  <c r="B338" i="2" l="1"/>
  <c r="D338" i="2" s="1"/>
  <c r="D323" i="1"/>
  <c r="C323" i="1"/>
  <c r="E323" i="1" s="1"/>
  <c r="B324" i="1" s="1"/>
  <c r="C338" i="2" l="1"/>
  <c r="E338" i="2" s="1"/>
  <c r="D324" i="1"/>
  <c r="C324" i="1"/>
  <c r="E324" i="1" s="1"/>
  <c r="B339" i="2"/>
  <c r="D339" i="2" s="1"/>
  <c r="B325" i="1" l="1"/>
  <c r="C339" i="2"/>
  <c r="E339" i="2" s="1"/>
  <c r="B340" i="2" s="1"/>
  <c r="D340" i="2" s="1"/>
  <c r="C340" i="2" l="1"/>
  <c r="E340" i="2" s="1"/>
  <c r="D325" i="1"/>
  <c r="C325" i="1"/>
  <c r="E325" i="1" s="1"/>
  <c r="B326" i="1" s="1"/>
  <c r="B341" i="2"/>
  <c r="C326" i="1" l="1"/>
  <c r="E326" i="1" s="1"/>
  <c r="D326" i="1"/>
  <c r="D341" i="2"/>
  <c r="C341" i="2"/>
  <c r="E341" i="2" s="1"/>
  <c r="B342" i="2" l="1"/>
  <c r="B327" i="1"/>
  <c r="C342" i="2"/>
  <c r="E342" i="2" s="1"/>
  <c r="D342" i="2"/>
  <c r="B343" i="2" l="1"/>
  <c r="D327" i="1"/>
  <c r="C327" i="1"/>
  <c r="E327" i="1" s="1"/>
  <c r="B328" i="1" s="1"/>
  <c r="D343" i="2"/>
  <c r="C343" i="2"/>
  <c r="E343" i="2" s="1"/>
  <c r="B344" i="2" l="1"/>
  <c r="D328" i="1"/>
  <c r="C328" i="1"/>
  <c r="E328" i="1" s="1"/>
  <c r="B329" i="1" s="1"/>
  <c r="D344" i="2"/>
  <c r="C344" i="2"/>
  <c r="E344" i="2" s="1"/>
  <c r="D329" i="1" l="1"/>
  <c r="C329" i="1"/>
  <c r="E329" i="1" s="1"/>
  <c r="B330" i="1" s="1"/>
  <c r="B345" i="2"/>
  <c r="C345" i="2" s="1"/>
  <c r="E345" i="2" s="1"/>
  <c r="D330" i="1" l="1"/>
  <c r="C330" i="1"/>
  <c r="E330" i="1" s="1"/>
  <c r="B331" i="1" s="1"/>
  <c r="D345" i="2"/>
  <c r="B346" i="2" s="1"/>
  <c r="C331" i="1" l="1"/>
  <c r="E331" i="1" s="1"/>
  <c r="D331" i="1"/>
  <c r="D346" i="2"/>
  <c r="C346" i="2"/>
  <c r="E346" i="2" s="1"/>
  <c r="B347" i="2" s="1"/>
  <c r="B332" i="1" l="1"/>
  <c r="C332" i="1"/>
  <c r="E332" i="1" s="1"/>
  <c r="D332" i="1"/>
  <c r="C347" i="2"/>
  <c r="E347" i="2" s="1"/>
  <c r="D347" i="2"/>
  <c r="B348" i="2" l="1"/>
  <c r="C348" i="2" s="1"/>
  <c r="E348" i="2" s="1"/>
  <c r="B333" i="1"/>
  <c r="D348" i="2"/>
  <c r="C333" i="1" l="1"/>
  <c r="E333" i="1" s="1"/>
  <c r="D333" i="1"/>
  <c r="B349" i="2"/>
  <c r="B334" i="1" l="1"/>
  <c r="C349" i="2"/>
  <c r="E349" i="2" s="1"/>
  <c r="D349" i="2"/>
  <c r="B350" i="2" l="1"/>
  <c r="C350" i="2" s="1"/>
  <c r="E350" i="2" s="1"/>
  <c r="C334" i="1"/>
  <c r="E334" i="1" s="1"/>
  <c r="D334" i="1"/>
  <c r="B351" i="2" l="1"/>
  <c r="D350" i="2"/>
  <c r="B335" i="1"/>
  <c r="D351" i="2"/>
  <c r="C351" i="2"/>
  <c r="E351" i="2" s="1"/>
  <c r="B352" i="2" l="1"/>
  <c r="C335" i="1"/>
  <c r="E335" i="1" s="1"/>
  <c r="D335" i="1"/>
  <c r="D352" i="2"/>
  <c r="C352" i="2"/>
  <c r="E352" i="2" s="1"/>
  <c r="B353" i="2" l="1"/>
  <c r="B336" i="1"/>
  <c r="D336" i="1" s="1"/>
  <c r="C336" i="1"/>
  <c r="E336" i="1"/>
  <c r="C353" i="2"/>
  <c r="E353" i="2" s="1"/>
  <c r="D353" i="2"/>
  <c r="B354" i="2" l="1"/>
  <c r="B337" i="1"/>
  <c r="D337" i="1"/>
  <c r="C337" i="1"/>
  <c r="E337" i="1" s="1"/>
  <c r="B338" i="1" s="1"/>
  <c r="D354" i="2"/>
  <c r="C354" i="2"/>
  <c r="E354" i="2" s="1"/>
  <c r="B355" i="2" l="1"/>
  <c r="D338" i="1"/>
  <c r="C338" i="1"/>
  <c r="E338" i="1" s="1"/>
  <c r="B339" i="1" s="1"/>
  <c r="D355" i="2"/>
  <c r="C355" i="2"/>
  <c r="E355" i="2" s="1"/>
  <c r="D339" i="1" l="1"/>
  <c r="C339" i="1"/>
  <c r="E339" i="1" s="1"/>
  <c r="B340" i="1" s="1"/>
  <c r="B356" i="2"/>
  <c r="C340" i="1" l="1"/>
  <c r="D340" i="1"/>
  <c r="E340" i="1"/>
  <c r="B341" i="1" s="1"/>
  <c r="C356" i="2"/>
  <c r="E356" i="2" s="1"/>
  <c r="D356" i="2"/>
  <c r="C341" i="1" l="1"/>
  <c r="E341" i="1" s="1"/>
  <c r="D341" i="1"/>
  <c r="B357" i="2"/>
  <c r="C357" i="2" s="1"/>
  <c r="E357" i="2" s="1"/>
  <c r="D357" i="2" l="1"/>
  <c r="B342" i="1"/>
  <c r="B358" i="2"/>
  <c r="C342" i="1" l="1"/>
  <c r="E342" i="1" s="1"/>
  <c r="D342" i="1"/>
  <c r="C358" i="2"/>
  <c r="E358" i="2" s="1"/>
  <c r="D358" i="2"/>
  <c r="B343" i="1" l="1"/>
  <c r="B359" i="2"/>
  <c r="C343" i="1"/>
  <c r="E343" i="1"/>
  <c r="B344" i="1" s="1"/>
  <c r="D343" i="1"/>
  <c r="D359" i="2"/>
  <c r="C359" i="2"/>
  <c r="E359" i="2" s="1"/>
  <c r="B360" i="2" l="1"/>
  <c r="C360" i="2" s="1"/>
  <c r="E360" i="2" s="1"/>
  <c r="C344" i="1"/>
  <c r="E344" i="1"/>
  <c r="B345" i="1" s="1"/>
  <c r="D344" i="1"/>
  <c r="D360" i="2" l="1"/>
  <c r="B361" i="2"/>
  <c r="C345" i="1"/>
  <c r="E345" i="1" s="1"/>
  <c r="D345" i="1"/>
  <c r="C361" i="2"/>
  <c r="E361" i="2" s="1"/>
  <c r="B362" i="2" s="1"/>
  <c r="D361" i="2"/>
  <c r="B346" i="1" l="1"/>
  <c r="C362" i="2"/>
  <c r="E362" i="2" s="1"/>
  <c r="D362" i="2"/>
  <c r="B363" i="2" l="1"/>
  <c r="C346" i="1"/>
  <c r="E346" i="1" s="1"/>
  <c r="D346" i="1"/>
  <c r="C363" i="2"/>
  <c r="E363" i="2" s="1"/>
  <c r="B364" i="2" s="1"/>
  <c r="D363" i="2"/>
  <c r="B347" i="1" l="1"/>
  <c r="D364" i="2"/>
  <c r="C364" i="2"/>
  <c r="E364" i="2" s="1"/>
  <c r="B365" i="2" s="1"/>
  <c r="C347" i="1" l="1"/>
  <c r="D347" i="1"/>
  <c r="E347" i="1"/>
  <c r="B348" i="1" s="1"/>
  <c r="C365" i="2"/>
  <c r="E365" i="2" s="1"/>
  <c r="D365" i="2"/>
  <c r="D348" i="1" l="1"/>
  <c r="C348" i="1"/>
  <c r="E348" i="1" s="1"/>
  <c r="B349" i="1" s="1"/>
  <c r="B366" i="2"/>
  <c r="C349" i="1" l="1"/>
  <c r="E349" i="1" s="1"/>
  <c r="D349" i="1"/>
  <c r="D366" i="2"/>
  <c r="C366" i="2"/>
  <c r="E366" i="2" s="1"/>
  <c r="B367" i="2" l="1"/>
  <c r="D367" i="2" s="1"/>
  <c r="B350" i="1"/>
  <c r="C367" i="2"/>
  <c r="E367" i="2" s="1"/>
  <c r="B368" i="2" l="1"/>
  <c r="D368" i="2" s="1"/>
  <c r="C350" i="1"/>
  <c r="E350" i="1" s="1"/>
  <c r="D350" i="1"/>
  <c r="C368" i="2" l="1"/>
  <c r="E368" i="2" s="1"/>
  <c r="B351" i="1"/>
  <c r="B369" i="2"/>
  <c r="D369" i="2" s="1"/>
  <c r="C351" i="1" l="1"/>
  <c r="D351" i="1"/>
  <c r="E351" i="1"/>
  <c r="B352" i="1" s="1"/>
  <c r="C369" i="2"/>
  <c r="E369" i="2" s="1"/>
  <c r="B370" i="2" s="1"/>
  <c r="C370" i="2" s="1"/>
  <c r="E370" i="2" s="1"/>
  <c r="D352" i="1" l="1"/>
  <c r="C352" i="1"/>
  <c r="E352" i="1" s="1"/>
  <c r="B353" i="1" s="1"/>
  <c r="D370" i="2"/>
  <c r="B371" i="2" s="1"/>
  <c r="C353" i="1" l="1"/>
  <c r="E353" i="1" s="1"/>
  <c r="D353" i="1"/>
  <c r="C371" i="2"/>
  <c r="E371" i="2" s="1"/>
  <c r="D371" i="2"/>
  <c r="B372" i="2" l="1"/>
  <c r="B354" i="1"/>
  <c r="C372" i="2"/>
  <c r="E372" i="2" s="1"/>
  <c r="D372" i="2"/>
  <c r="C354" i="1" l="1"/>
  <c r="E354" i="1" s="1"/>
  <c r="D354" i="1"/>
  <c r="B373" i="2"/>
  <c r="D373" i="2" s="1"/>
  <c r="C373" i="2" l="1"/>
  <c r="E373" i="2" s="1"/>
  <c r="B374" i="2" s="1"/>
  <c r="C374" i="2" s="1"/>
  <c r="E374" i="2" s="1"/>
  <c r="B355" i="1"/>
  <c r="D374" i="2" l="1"/>
  <c r="C355" i="1"/>
  <c r="E355" i="1"/>
  <c r="D355" i="1"/>
  <c r="B375" i="2"/>
  <c r="D375" i="2" s="1"/>
  <c r="C375" i="2" l="1"/>
  <c r="E375" i="2" s="1"/>
  <c r="B356" i="1"/>
  <c r="B376" i="2"/>
  <c r="D376" i="2" s="1"/>
  <c r="D356" i="1" l="1"/>
  <c r="C356" i="1"/>
  <c r="E356" i="1" s="1"/>
  <c r="B357" i="1" s="1"/>
  <c r="C376" i="2"/>
  <c r="E376" i="2" s="1"/>
  <c r="B377" i="2" s="1"/>
  <c r="C377" i="2" s="1"/>
  <c r="E377" i="2" s="1"/>
  <c r="D357" i="1" l="1"/>
  <c r="C357" i="1"/>
  <c r="E357" i="1" s="1"/>
  <c r="B358" i="1" s="1"/>
  <c r="B378" i="2"/>
  <c r="D378" i="2" s="1"/>
  <c r="D377" i="2"/>
  <c r="C358" i="1" l="1"/>
  <c r="E358" i="1" s="1"/>
  <c r="D358" i="1"/>
  <c r="C378" i="2"/>
  <c r="E378" i="2" s="1"/>
  <c r="B379" i="2" s="1"/>
  <c r="B359" i="1" l="1"/>
  <c r="D379" i="2"/>
  <c r="C379" i="2"/>
  <c r="E379" i="2" s="1"/>
  <c r="B380" i="2" s="1"/>
  <c r="D359" i="1" l="1"/>
  <c r="C359" i="1"/>
  <c r="E359" i="1"/>
  <c r="B360" i="1" s="1"/>
  <c r="C380" i="2"/>
  <c r="E380" i="2" s="1"/>
  <c r="D380" i="2"/>
  <c r="D360" i="1" l="1"/>
  <c r="C360" i="1"/>
  <c r="E360" i="1" s="1"/>
  <c r="B361" i="1" s="1"/>
  <c r="B381" i="2"/>
  <c r="C361" i="1" l="1"/>
  <c r="E361" i="1" s="1"/>
  <c r="D361" i="1"/>
  <c r="C381" i="2"/>
  <c r="E381" i="2" s="1"/>
  <c r="D381" i="2"/>
  <c r="B382" i="2" l="1"/>
  <c r="B362" i="1"/>
  <c r="D362" i="1" s="1"/>
  <c r="C362" i="1"/>
  <c r="E362" i="1" s="1"/>
  <c r="C382" i="2"/>
  <c r="E382" i="2" s="1"/>
  <c r="D382" i="2"/>
  <c r="B363" i="1" l="1"/>
  <c r="C363" i="1"/>
  <c r="E363" i="1"/>
  <c r="D363" i="1"/>
  <c r="B383" i="2"/>
  <c r="B364" i="1" l="1"/>
  <c r="D364" i="1" s="1"/>
  <c r="D383" i="2"/>
  <c r="C383" i="2"/>
  <c r="E383" i="2" s="1"/>
  <c r="C364" i="1" l="1"/>
  <c r="E364" i="1" s="1"/>
  <c r="B365" i="1" s="1"/>
  <c r="B384" i="2"/>
  <c r="D384" i="2" s="1"/>
  <c r="D365" i="1"/>
  <c r="C365" i="1"/>
  <c r="E365" i="1" s="1"/>
  <c r="B366" i="1" s="1"/>
  <c r="C384" i="2" l="1"/>
  <c r="E384" i="2" s="1"/>
  <c r="D366" i="1"/>
  <c r="C366" i="1"/>
  <c r="E366" i="1" s="1"/>
  <c r="B367" i="1" s="1"/>
  <c r="B385" i="2"/>
  <c r="C367" i="1" l="1"/>
  <c r="E367" i="1" s="1"/>
  <c r="D367" i="1"/>
  <c r="D385" i="2"/>
  <c r="C385" i="2"/>
  <c r="E385" i="2" s="1"/>
  <c r="B386" i="2" s="1"/>
  <c r="B368" i="1" l="1"/>
  <c r="D368" i="1" s="1"/>
  <c r="D386" i="2"/>
  <c r="C386" i="2"/>
  <c r="E386" i="2" s="1"/>
  <c r="B387" i="2" l="1"/>
  <c r="C368" i="1"/>
  <c r="E368" i="1" s="1"/>
  <c r="B369" i="1" s="1"/>
  <c r="D369" i="1"/>
  <c r="C369" i="1"/>
  <c r="E369" i="1" s="1"/>
  <c r="B370" i="1" s="1"/>
  <c r="C387" i="2"/>
  <c r="E387" i="2" s="1"/>
  <c r="D387" i="2"/>
  <c r="B388" i="2" l="1"/>
  <c r="C370" i="1"/>
  <c r="E370" i="1" s="1"/>
  <c r="D370" i="1"/>
  <c r="D388" i="2"/>
  <c r="C388" i="2"/>
  <c r="E388" i="2" s="1"/>
  <c r="B371" i="1" l="1"/>
  <c r="B389" i="2"/>
  <c r="C389" i="2" s="1"/>
  <c r="E389" i="2" s="1"/>
  <c r="D389" i="2" l="1"/>
  <c r="D371" i="1"/>
  <c r="C371" i="1"/>
  <c r="E371" i="1" s="1"/>
  <c r="B372" i="1" s="1"/>
  <c r="B390" i="2"/>
  <c r="C372" i="1" l="1"/>
  <c r="E372" i="1" s="1"/>
  <c r="B373" i="1" s="1"/>
  <c r="D372" i="1"/>
  <c r="C390" i="2"/>
  <c r="E390" i="2" s="1"/>
  <c r="D390" i="2"/>
  <c r="B391" i="2" l="1"/>
  <c r="C373" i="1"/>
  <c r="E373" i="1" s="1"/>
  <c r="D373" i="1"/>
  <c r="D391" i="2"/>
  <c r="C391" i="2"/>
  <c r="E391" i="2" s="1"/>
  <c r="B392" i="2" l="1"/>
  <c r="B374" i="1"/>
  <c r="C392" i="2"/>
  <c r="E392" i="2" s="1"/>
  <c r="D392" i="2"/>
  <c r="B393" i="2" l="1"/>
  <c r="D374" i="1"/>
  <c r="C374" i="1"/>
  <c r="E374" i="1" s="1"/>
  <c r="B375" i="1" s="1"/>
  <c r="D393" i="2"/>
  <c r="C393" i="2"/>
  <c r="E393" i="2" s="1"/>
  <c r="B394" i="2" l="1"/>
  <c r="C375" i="1"/>
  <c r="E375" i="1" s="1"/>
  <c r="D375" i="1"/>
  <c r="D394" i="2"/>
  <c r="C394" i="2"/>
  <c r="E394" i="2" s="1"/>
  <c r="B395" i="2" l="1"/>
  <c r="D395" i="2" s="1"/>
  <c r="B376" i="1"/>
  <c r="D376" i="1"/>
  <c r="C376" i="1"/>
  <c r="E376" i="1" s="1"/>
  <c r="B377" i="1" s="1"/>
  <c r="C395" i="2"/>
  <c r="E395" i="2" s="1"/>
  <c r="B396" i="2" l="1"/>
  <c r="D377" i="1"/>
  <c r="C377" i="1"/>
  <c r="E377" i="1" s="1"/>
  <c r="B378" i="1" s="1"/>
  <c r="D396" i="2"/>
  <c r="C396" i="2"/>
  <c r="E396" i="2" s="1"/>
  <c r="B397" i="2" l="1"/>
  <c r="D397" i="2" s="1"/>
  <c r="D378" i="1"/>
  <c r="C378" i="1"/>
  <c r="E378" i="1" s="1"/>
  <c r="B379" i="1" s="1"/>
  <c r="C397" i="2" l="1"/>
  <c r="E397" i="2" s="1"/>
  <c r="C379" i="1"/>
  <c r="E379" i="1" s="1"/>
  <c r="D379" i="1"/>
  <c r="B398" i="2"/>
  <c r="C398" i="2" s="1"/>
  <c r="E398" i="2" s="1"/>
  <c r="B380" i="1" l="1"/>
  <c r="D380" i="1"/>
  <c r="C380" i="1"/>
  <c r="E380" i="1" s="1"/>
  <c r="B381" i="1" s="1"/>
  <c r="D398" i="2"/>
  <c r="B399" i="2" s="1"/>
  <c r="C381" i="1" l="1"/>
  <c r="E381" i="1" s="1"/>
  <c r="D381" i="1"/>
  <c r="D399" i="2"/>
  <c r="C399" i="2"/>
  <c r="E399" i="2" s="1"/>
  <c r="B382" i="1" l="1"/>
  <c r="C382" i="1"/>
  <c r="E382" i="1" s="1"/>
  <c r="D382" i="1"/>
  <c r="B383" i="1" s="1"/>
  <c r="B400" i="2"/>
  <c r="C400" i="2" s="1"/>
  <c r="E400" i="2" s="1"/>
  <c r="D400" i="2" l="1"/>
  <c r="B401" i="2" s="1"/>
  <c r="C383" i="1"/>
  <c r="D383" i="1"/>
  <c r="E383" i="1"/>
  <c r="B384" i="1" s="1"/>
  <c r="C401" i="2" l="1"/>
  <c r="E401" i="2" s="1"/>
  <c r="D401" i="2"/>
  <c r="D384" i="1"/>
  <c r="C384" i="1"/>
  <c r="E384" i="1" s="1"/>
  <c r="B385" i="1" s="1"/>
  <c r="B402" i="2" l="1"/>
  <c r="C402" i="2" s="1"/>
  <c r="E402" i="2" s="1"/>
  <c r="C385" i="1"/>
  <c r="E385" i="1" s="1"/>
  <c r="D385" i="1"/>
  <c r="D402" i="2"/>
  <c r="B403" i="2" s="1"/>
  <c r="C403" i="2" s="1"/>
  <c r="E403" i="2" s="1"/>
  <c r="B386" i="1" l="1"/>
  <c r="D403" i="2"/>
  <c r="B404" i="2" s="1"/>
  <c r="D404" i="2" l="1"/>
  <c r="C404" i="2"/>
  <c r="E404" i="2" s="1"/>
  <c r="B405" i="2" s="1"/>
  <c r="C405" i="2" s="1"/>
  <c r="E405" i="2" s="1"/>
  <c r="C386" i="1"/>
  <c r="E386" i="1" s="1"/>
  <c r="D386" i="1"/>
  <c r="D405" i="2" l="1"/>
  <c r="B406" i="2" s="1"/>
  <c r="B387" i="1"/>
  <c r="C406" i="2" l="1"/>
  <c r="E406" i="2" s="1"/>
  <c r="D406" i="2"/>
  <c r="C387" i="1"/>
  <c r="E387" i="1" s="1"/>
  <c r="B388" i="1" s="1"/>
  <c r="D387" i="1"/>
  <c r="B407" i="2" l="1"/>
  <c r="C388" i="1"/>
  <c r="E388" i="1" s="1"/>
  <c r="B389" i="1" s="1"/>
  <c r="D388" i="1"/>
  <c r="D407" i="2" l="1"/>
  <c r="C407" i="2"/>
  <c r="E407" i="2" s="1"/>
  <c r="B408" i="2" s="1"/>
  <c r="D408" i="2" s="1"/>
  <c r="D389" i="1"/>
  <c r="C389" i="1"/>
  <c r="E389" i="1" s="1"/>
  <c r="B390" i="1" s="1"/>
  <c r="C408" i="2" l="1"/>
  <c r="E408" i="2" s="1"/>
  <c r="B409" i="2" s="1"/>
  <c r="C409" i="2" s="1"/>
  <c r="E409" i="2" s="1"/>
  <c r="D390" i="1"/>
  <c r="C390" i="1"/>
  <c r="E390" i="1" s="1"/>
  <c r="B391" i="1" s="1"/>
  <c r="D409" i="2"/>
  <c r="B410" i="2" s="1"/>
  <c r="D410" i="2" l="1"/>
  <c r="C410" i="2"/>
  <c r="E410" i="2" s="1"/>
  <c r="B411" i="2" s="1"/>
  <c r="C411" i="2" s="1"/>
  <c r="E411" i="2" s="1"/>
  <c r="D391" i="1"/>
  <c r="C391" i="1"/>
  <c r="E391" i="1" s="1"/>
  <c r="B392" i="1" s="1"/>
  <c r="D392" i="1" l="1"/>
  <c r="C392" i="1"/>
  <c r="E392" i="1" s="1"/>
  <c r="D411" i="2"/>
  <c r="B412" i="2" s="1"/>
  <c r="B393" i="1" l="1"/>
  <c r="D412" i="2"/>
  <c r="C412" i="2"/>
  <c r="E412" i="2" s="1"/>
  <c r="B413" i="2" s="1"/>
  <c r="D393" i="1" l="1"/>
  <c r="C393" i="1"/>
  <c r="E393" i="1" s="1"/>
  <c r="B394" i="1" s="1"/>
  <c r="C413" i="2"/>
  <c r="E413" i="2" s="1"/>
  <c r="D413" i="2"/>
  <c r="C394" i="1" l="1"/>
  <c r="E394" i="1" s="1"/>
  <c r="D394" i="1"/>
  <c r="B414" i="2"/>
  <c r="B395" i="1" l="1"/>
  <c r="C414" i="2"/>
  <c r="E414" i="2" s="1"/>
  <c r="D414" i="2"/>
  <c r="B415" i="2" l="1"/>
  <c r="C395" i="1"/>
  <c r="E395" i="1" s="1"/>
  <c r="D395" i="1"/>
  <c r="D415" i="2"/>
  <c r="C415" i="2"/>
  <c r="E415" i="2" s="1"/>
  <c r="B396" i="1" l="1"/>
  <c r="C396" i="1"/>
  <c r="E396" i="1"/>
  <c r="D396" i="1"/>
  <c r="B416" i="2"/>
  <c r="D416" i="2" s="1"/>
  <c r="B397" i="1" l="1"/>
  <c r="C416" i="2"/>
  <c r="E416" i="2" s="1"/>
  <c r="B417" i="2" s="1"/>
  <c r="C417" i="2" s="1"/>
  <c r="E417" i="2" s="1"/>
  <c r="C397" i="1"/>
  <c r="E397" i="1" s="1"/>
  <c r="D397" i="1"/>
  <c r="D417" i="2"/>
  <c r="B418" i="2" l="1"/>
  <c r="B398" i="1"/>
  <c r="D398" i="1" s="1"/>
  <c r="C418" i="2"/>
  <c r="E418" i="2" s="1"/>
  <c r="D418" i="2"/>
  <c r="B419" i="2" l="1"/>
  <c r="C398" i="1"/>
  <c r="E398" i="1" s="1"/>
  <c r="B399" i="1" s="1"/>
  <c r="D399" i="1" s="1"/>
  <c r="D419" i="2"/>
  <c r="C419" i="2"/>
  <c r="E419" i="2" s="1"/>
  <c r="B420" i="2" s="1"/>
  <c r="C399" i="1" l="1"/>
  <c r="E399" i="1" s="1"/>
  <c r="B400" i="1"/>
  <c r="D420" i="2"/>
  <c r="C420" i="2"/>
  <c r="E420" i="2" s="1"/>
  <c r="B421" i="2" l="1"/>
  <c r="C400" i="1"/>
  <c r="E400" i="1" s="1"/>
  <c r="D400" i="1"/>
  <c r="C421" i="2"/>
  <c r="E421" i="2" s="1"/>
  <c r="D421" i="2"/>
  <c r="B401" i="1" l="1"/>
  <c r="D401" i="1"/>
  <c r="C401" i="1"/>
  <c r="E401" i="1" s="1"/>
  <c r="B402" i="1" s="1"/>
  <c r="B422" i="2"/>
  <c r="C422" i="2" s="1"/>
  <c r="E422" i="2" s="1"/>
  <c r="D422" i="2" l="1"/>
  <c r="B423" i="2" s="1"/>
  <c r="D402" i="1"/>
  <c r="C402" i="1"/>
  <c r="E402" i="1" s="1"/>
  <c r="B403" i="1"/>
  <c r="D423" i="2" l="1"/>
  <c r="C423" i="2"/>
  <c r="E423" i="2" s="1"/>
  <c r="B424" i="2" s="1"/>
  <c r="C424" i="2" s="1"/>
  <c r="E424" i="2" s="1"/>
  <c r="D403" i="1"/>
  <c r="C403" i="1"/>
  <c r="E403" i="1" s="1"/>
  <c r="B404" i="1" s="1"/>
  <c r="D424" i="2" l="1"/>
  <c r="B425" i="2" s="1"/>
  <c r="C404" i="1"/>
  <c r="E404" i="1" s="1"/>
  <c r="D404" i="1"/>
  <c r="D425" i="2"/>
  <c r="C425" i="2"/>
  <c r="E425" i="2" s="1"/>
  <c r="B426" i="2" l="1"/>
  <c r="B405" i="1"/>
  <c r="C405" i="1"/>
  <c r="E405" i="1" s="1"/>
  <c r="B406" i="1" s="1"/>
  <c r="D405" i="1"/>
  <c r="D426" i="2"/>
  <c r="C426" i="2"/>
  <c r="E426" i="2" s="1"/>
  <c r="D406" i="1" l="1"/>
  <c r="C406" i="1"/>
  <c r="E406" i="1" s="1"/>
  <c r="B407" i="1" s="1"/>
  <c r="B427" i="2"/>
  <c r="C407" i="1" l="1"/>
  <c r="E407" i="1"/>
  <c r="D407" i="1"/>
  <c r="D427" i="2"/>
  <c r="C427" i="2"/>
  <c r="E427" i="2" s="1"/>
  <c r="B408" i="1" l="1"/>
  <c r="B428" i="2"/>
  <c r="D428" i="2" s="1"/>
  <c r="C428" i="2" l="1"/>
  <c r="E428" i="2" s="1"/>
  <c r="D408" i="1"/>
  <c r="C408" i="1"/>
  <c r="E408" i="1" s="1"/>
  <c r="B409" i="1" s="1"/>
  <c r="B429" i="2"/>
  <c r="C409" i="1" l="1"/>
  <c r="E409" i="1" s="1"/>
  <c r="D409" i="1"/>
  <c r="D429" i="2"/>
  <c r="C429" i="2"/>
  <c r="E429" i="2" s="1"/>
  <c r="B410" i="1" l="1"/>
  <c r="B430" i="2"/>
  <c r="D430" i="2" s="1"/>
  <c r="C410" i="1" l="1"/>
  <c r="E410" i="1" s="1"/>
  <c r="D410" i="1"/>
  <c r="C430" i="2"/>
  <c r="E430" i="2" s="1"/>
  <c r="B431" i="2" s="1"/>
  <c r="B411" i="1" l="1"/>
  <c r="D431" i="2"/>
  <c r="C431" i="2"/>
  <c r="E431" i="2" s="1"/>
  <c r="B432" i="2" s="1"/>
  <c r="D432" i="2" s="1"/>
  <c r="D411" i="1" l="1"/>
  <c r="C411" i="1"/>
  <c r="E411" i="1" s="1"/>
  <c r="B412" i="1" s="1"/>
  <c r="C432" i="2"/>
  <c r="E432" i="2" s="1"/>
  <c r="B433" i="2" s="1"/>
  <c r="D433" i="2" s="1"/>
  <c r="C412" i="1" l="1"/>
  <c r="E412" i="1" s="1"/>
  <c r="D412" i="1"/>
  <c r="C433" i="2"/>
  <c r="E433" i="2" s="1"/>
  <c r="B434" i="2" s="1"/>
  <c r="D434" i="2" s="1"/>
  <c r="B413" i="1" l="1"/>
  <c r="C434" i="2"/>
  <c r="E434" i="2" s="1"/>
  <c r="B435" i="2" s="1"/>
  <c r="D435" i="2" s="1"/>
  <c r="C413" i="1"/>
  <c r="E413" i="1" s="1"/>
  <c r="D413" i="1"/>
  <c r="B414" i="1" l="1"/>
  <c r="C435" i="2"/>
  <c r="E435" i="2" s="1"/>
  <c r="C414" i="1"/>
  <c r="E414" i="1" s="1"/>
  <c r="D414" i="1"/>
  <c r="B436" i="2"/>
  <c r="C436" i="2" s="1"/>
  <c r="E436" i="2" s="1"/>
  <c r="D436" i="2" l="1"/>
  <c r="B437" i="2" s="1"/>
  <c r="B415" i="1"/>
  <c r="D437" i="2" l="1"/>
  <c r="C437" i="2"/>
  <c r="E437" i="2" s="1"/>
  <c r="B438" i="2" s="1"/>
  <c r="D415" i="1"/>
  <c r="C415" i="1"/>
  <c r="E415" i="1" s="1"/>
  <c r="B416" i="1" s="1"/>
  <c r="C416" i="1" l="1"/>
  <c r="E416" i="1" s="1"/>
  <c r="D416" i="1"/>
  <c r="D438" i="2"/>
  <c r="C438" i="2"/>
  <c r="E438" i="2" s="1"/>
  <c r="B417" i="1" l="1"/>
  <c r="B439" i="2"/>
  <c r="C439" i="2" s="1"/>
  <c r="E439" i="2" s="1"/>
  <c r="C417" i="1"/>
  <c r="E417" i="1" s="1"/>
  <c r="D417" i="1"/>
  <c r="D439" i="2" l="1"/>
  <c r="B418" i="1"/>
  <c r="B440" i="2"/>
  <c r="C440" i="2" s="1"/>
  <c r="E440" i="2" s="1"/>
  <c r="D440" i="2" l="1"/>
  <c r="B441" i="2" s="1"/>
  <c r="C418" i="1"/>
  <c r="E418" i="1" s="1"/>
  <c r="D418" i="1"/>
  <c r="D441" i="2" l="1"/>
  <c r="C441" i="2"/>
  <c r="E441" i="2" s="1"/>
  <c r="B442" i="2" s="1"/>
  <c r="D442" i="2" s="1"/>
  <c r="B419" i="1"/>
  <c r="C419" i="1" l="1"/>
  <c r="E419" i="1" s="1"/>
  <c r="B420" i="1" s="1"/>
  <c r="D419" i="1"/>
  <c r="C442" i="2"/>
  <c r="E442" i="2" s="1"/>
  <c r="B443" i="2" s="1"/>
  <c r="C443" i="2" s="1"/>
  <c r="E443" i="2" s="1"/>
  <c r="D443" i="2" l="1"/>
  <c r="B444" i="2" s="1"/>
  <c r="D420" i="1"/>
  <c r="C420" i="1"/>
  <c r="E420" i="1" s="1"/>
  <c r="B421" i="1" s="1"/>
  <c r="C444" i="2"/>
  <c r="E444" i="2" s="1"/>
  <c r="D444" i="2"/>
  <c r="B445" i="2" l="1"/>
  <c r="D421" i="1"/>
  <c r="C421" i="1"/>
  <c r="E421" i="1" s="1"/>
  <c r="B422" i="1" s="1"/>
  <c r="C445" i="2"/>
  <c r="E445" i="2" s="1"/>
  <c r="B446" i="2" s="1"/>
  <c r="D445" i="2"/>
  <c r="D422" i="1" l="1"/>
  <c r="C422" i="1"/>
  <c r="E422" i="1" s="1"/>
  <c r="B423" i="1" s="1"/>
  <c r="C446" i="2"/>
  <c r="E446" i="2" s="1"/>
  <c r="D446" i="2"/>
  <c r="D423" i="1" l="1"/>
  <c r="C423" i="1"/>
  <c r="E423" i="1" s="1"/>
  <c r="B447" i="2"/>
  <c r="B424" i="1" l="1"/>
  <c r="C424" i="1" s="1"/>
  <c r="E424" i="1" s="1"/>
  <c r="D424" i="1"/>
  <c r="C447" i="2"/>
  <c r="E447" i="2" s="1"/>
  <c r="D447" i="2"/>
  <c r="B425" i="1" l="1"/>
  <c r="B448" i="2"/>
  <c r="C448" i="2" s="1"/>
  <c r="E448" i="2" s="1"/>
  <c r="D448" i="2" l="1"/>
  <c r="B449" i="2" s="1"/>
  <c r="C425" i="1"/>
  <c r="E425" i="1" s="1"/>
  <c r="D425" i="1"/>
  <c r="B426" i="1" l="1"/>
  <c r="C426" i="1" s="1"/>
  <c r="E426" i="1" s="1"/>
  <c r="D426" i="1"/>
  <c r="D449" i="2"/>
  <c r="C449" i="2"/>
  <c r="E449" i="2" s="1"/>
  <c r="B450" i="2" l="1"/>
  <c r="D450" i="2" s="1"/>
  <c r="B427" i="1"/>
  <c r="C450" i="2" l="1"/>
  <c r="E450" i="2" s="1"/>
  <c r="B451" i="2" s="1"/>
  <c r="D427" i="1"/>
  <c r="C427" i="1"/>
  <c r="E427" i="1" s="1"/>
  <c r="B428" i="1" s="1"/>
  <c r="C451" i="2"/>
  <c r="E451" i="2" s="1"/>
  <c r="B452" i="2" s="1"/>
  <c r="D451" i="2"/>
  <c r="D428" i="1" l="1"/>
  <c r="C428" i="1"/>
  <c r="E428" i="1" s="1"/>
  <c r="B429" i="1" s="1"/>
  <c r="D452" i="2"/>
  <c r="C452" i="2"/>
  <c r="E452" i="2" s="1"/>
  <c r="C429" i="1" l="1"/>
  <c r="E429" i="1" s="1"/>
  <c r="D429" i="1"/>
  <c r="B453" i="2"/>
  <c r="D453" i="2" s="1"/>
  <c r="B430" i="1" l="1"/>
  <c r="C430" i="1"/>
  <c r="E430" i="1" s="1"/>
  <c r="D430" i="1"/>
  <c r="C453" i="2"/>
  <c r="E453" i="2" s="1"/>
  <c r="B454" i="2" s="1"/>
  <c r="C454" i="2" s="1"/>
  <c r="B431" i="1" l="1"/>
  <c r="E454" i="2"/>
  <c r="D454" i="2"/>
  <c r="C431" i="1" l="1"/>
  <c r="E431" i="1" s="1"/>
  <c r="D431" i="1"/>
  <c r="B455" i="2"/>
  <c r="B432" i="1" l="1"/>
  <c r="C432" i="1" s="1"/>
  <c r="E432" i="1" s="1"/>
  <c r="B433" i="1" s="1"/>
  <c r="D432" i="1"/>
  <c r="C455" i="2"/>
  <c r="E455" i="2" s="1"/>
  <c r="D455" i="2"/>
  <c r="C433" i="1" l="1"/>
  <c r="D433" i="1"/>
  <c r="E433" i="1"/>
  <c r="B434" i="1" s="1"/>
  <c r="B456" i="2"/>
  <c r="D434" i="1" l="1"/>
  <c r="C434" i="1"/>
  <c r="E434" i="1" s="1"/>
  <c r="B435" i="1" s="1"/>
  <c r="C456" i="2"/>
  <c r="E456" i="2" s="1"/>
  <c r="D456" i="2"/>
  <c r="D435" i="1" l="1"/>
  <c r="C435" i="1"/>
  <c r="E435" i="1" s="1"/>
  <c r="B436" i="1" s="1"/>
  <c r="B457" i="2"/>
  <c r="D457" i="2" s="1"/>
  <c r="D436" i="1" l="1"/>
  <c r="C436" i="1"/>
  <c r="E436" i="1" s="1"/>
  <c r="B437" i="1" s="1"/>
  <c r="C457" i="2"/>
  <c r="E457" i="2" s="1"/>
  <c r="B458" i="2" s="1"/>
  <c r="C458" i="2" s="1"/>
  <c r="E458" i="2" s="1"/>
  <c r="C437" i="1" l="1"/>
  <c r="E437" i="1"/>
  <c r="D437" i="1"/>
  <c r="D458" i="2"/>
  <c r="B459" i="2" s="1"/>
  <c r="B438" i="1" l="1"/>
  <c r="C438" i="1" s="1"/>
  <c r="E438" i="1" s="1"/>
  <c r="C459" i="2"/>
  <c r="E459" i="2"/>
  <c r="D459" i="2"/>
  <c r="D438" i="1"/>
  <c r="B460" i="2" l="1"/>
  <c r="C460" i="2" s="1"/>
  <c r="E460" i="2" s="1"/>
  <c r="B439" i="1"/>
  <c r="D439" i="1" s="1"/>
  <c r="D460" i="2"/>
  <c r="B461" i="2" s="1"/>
  <c r="C439" i="1"/>
  <c r="E439" i="1" s="1"/>
  <c r="B440" i="1" l="1"/>
  <c r="D440" i="1" s="1"/>
  <c r="C461" i="2"/>
  <c r="E461" i="2" s="1"/>
  <c r="D461" i="2"/>
  <c r="B462" i="2" l="1"/>
  <c r="C440" i="1"/>
  <c r="E440" i="1" s="1"/>
  <c r="B441" i="1" s="1"/>
  <c r="C441" i="1" s="1"/>
  <c r="E441" i="1" s="1"/>
  <c r="B442" i="1" s="1"/>
  <c r="C462" i="2"/>
  <c r="E462" i="2" s="1"/>
  <c r="D462" i="2"/>
  <c r="D441" i="1"/>
  <c r="D442" i="1" l="1"/>
  <c r="C442" i="1"/>
  <c r="E442" i="1" s="1"/>
  <c r="B443" i="1" s="1"/>
  <c r="B463" i="2"/>
  <c r="C443" i="1" l="1"/>
  <c r="E443" i="1" s="1"/>
  <c r="D443" i="1"/>
  <c r="C463" i="2"/>
  <c r="E463" i="2" s="1"/>
  <c r="D463" i="2"/>
  <c r="B444" i="1" l="1"/>
  <c r="B464" i="2"/>
  <c r="C444" i="1"/>
  <c r="E444" i="1" s="1"/>
  <c r="D444" i="1"/>
  <c r="B445" i="1" l="1"/>
  <c r="C445" i="1"/>
  <c r="E445" i="1" s="1"/>
  <c r="D445" i="1"/>
  <c r="C464" i="2"/>
  <c r="E464" i="2" s="1"/>
  <c r="D464" i="2"/>
  <c r="B465" i="2" l="1"/>
  <c r="C465" i="2" s="1"/>
  <c r="E465" i="2" s="1"/>
  <c r="B446" i="1"/>
  <c r="D465" i="2" l="1"/>
  <c r="B466" i="2"/>
  <c r="D466" i="2" s="1"/>
  <c r="C446" i="1"/>
  <c r="E446" i="1" s="1"/>
  <c r="D446" i="1"/>
  <c r="C466" i="2"/>
  <c r="E466" i="2" s="1"/>
  <c r="B467" i="2" l="1"/>
  <c r="C467" i="2" s="1"/>
  <c r="E467" i="2" s="1"/>
  <c r="B447" i="1"/>
  <c r="D467" i="2" l="1"/>
  <c r="B468" i="2" s="1"/>
  <c r="C468" i="2" s="1"/>
  <c r="E468" i="2" s="1"/>
  <c r="D447" i="1"/>
  <c r="C447" i="1"/>
  <c r="E447" i="1" s="1"/>
  <c r="B448" i="1" s="1"/>
  <c r="D468" i="2" l="1"/>
  <c r="C448" i="1"/>
  <c r="E448" i="1" s="1"/>
  <c r="D448" i="1"/>
  <c r="B469" i="2"/>
  <c r="B449" i="1" l="1"/>
  <c r="D449" i="1" s="1"/>
  <c r="D469" i="2"/>
  <c r="C469" i="2"/>
  <c r="E469" i="2" s="1"/>
  <c r="C449" i="1" l="1"/>
  <c r="E449" i="1" s="1"/>
  <c r="B450" i="1" s="1"/>
  <c r="B470" i="2"/>
  <c r="D470" i="2"/>
  <c r="C470" i="2"/>
  <c r="E470" i="2" s="1"/>
  <c r="B471" i="2" s="1"/>
  <c r="C471" i="2" s="1"/>
  <c r="E471" i="2" s="1"/>
  <c r="D450" i="1"/>
  <c r="C450" i="1"/>
  <c r="E450" i="1" s="1"/>
  <c r="D471" i="2" l="1"/>
  <c r="B451" i="1"/>
  <c r="D451" i="1" s="1"/>
  <c r="C451" i="1"/>
  <c r="E451" i="1"/>
  <c r="B472" i="2"/>
  <c r="C472" i="2" s="1"/>
  <c r="E472" i="2" s="1"/>
  <c r="D472" i="2" l="1"/>
  <c r="B473" i="2"/>
  <c r="C473" i="2" s="1"/>
  <c r="E473" i="2" s="1"/>
  <c r="B452" i="1"/>
  <c r="D452" i="1" s="1"/>
  <c r="D473" i="2"/>
  <c r="B474" i="2" l="1"/>
  <c r="C452" i="1"/>
  <c r="E452" i="1" s="1"/>
  <c r="B453" i="1" s="1"/>
  <c r="D453" i="1" s="1"/>
  <c r="C474" i="2"/>
  <c r="E474" i="2" s="1"/>
  <c r="D474" i="2"/>
  <c r="C453" i="1" l="1"/>
  <c r="E453" i="1" s="1"/>
  <c r="B454" i="1" s="1"/>
  <c r="B475" i="2"/>
  <c r="C475" i="2" s="1"/>
  <c r="E475" i="2" s="1"/>
  <c r="C454" i="1" l="1"/>
  <c r="E454" i="1" s="1"/>
  <c r="B455" i="1" s="1"/>
  <c r="C455" i="1" s="1"/>
  <c r="E455" i="1" s="1"/>
  <c r="D454" i="1"/>
  <c r="D475" i="2"/>
  <c r="B476" i="2" s="1"/>
  <c r="D455" i="1" l="1"/>
  <c r="B456" i="1" s="1"/>
  <c r="D476" i="2"/>
  <c r="C476" i="2"/>
  <c r="E476" i="2" s="1"/>
  <c r="B477" i="2" s="1"/>
  <c r="C456" i="1" l="1"/>
  <c r="E456" i="1" s="1"/>
  <c r="D456" i="1"/>
  <c r="B457" i="1"/>
  <c r="E457" i="1" s="1"/>
  <c r="C457" i="1"/>
  <c r="D477" i="2"/>
  <c r="C477" i="2"/>
  <c r="E477" i="2" s="1"/>
  <c r="B478" i="2" s="1"/>
  <c r="B458" i="1" l="1"/>
  <c r="D457" i="1"/>
  <c r="D458" i="1"/>
  <c r="C458" i="1"/>
  <c r="E458" i="1" s="1"/>
  <c r="B459" i="1" s="1"/>
  <c r="D478" i="2"/>
  <c r="C478" i="2"/>
  <c r="E478" i="2" s="1"/>
  <c r="C459" i="1" l="1"/>
  <c r="E459" i="1" s="1"/>
  <c r="D459" i="1"/>
  <c r="B479" i="2"/>
  <c r="B460" i="1" l="1"/>
  <c r="C460" i="1"/>
  <c r="E460" i="1" s="1"/>
  <c r="D460" i="1"/>
  <c r="C479" i="2"/>
  <c r="E479" i="2" s="1"/>
  <c r="D479" i="2"/>
  <c r="B461" i="1" l="1"/>
  <c r="D461" i="1" s="1"/>
  <c r="B480" i="2"/>
  <c r="C461" i="1" l="1"/>
  <c r="E461" i="1" s="1"/>
  <c r="B462" i="1" s="1"/>
  <c r="D480" i="2"/>
  <c r="C480" i="2"/>
  <c r="E480" i="2" s="1"/>
  <c r="D462" i="1" l="1"/>
  <c r="C462" i="1"/>
  <c r="E462" i="1" s="1"/>
  <c r="B463" i="1" s="1"/>
  <c r="B481" i="2"/>
  <c r="D481" i="2" s="1"/>
  <c r="C463" i="1" l="1"/>
  <c r="E463" i="1" s="1"/>
  <c r="D463" i="1"/>
  <c r="C481" i="2"/>
  <c r="E481" i="2" s="1"/>
  <c r="B482" i="2" s="1"/>
  <c r="B464" i="1"/>
  <c r="D464" i="1" l="1"/>
  <c r="C464" i="1"/>
  <c r="E464" i="1" s="1"/>
  <c r="B465" i="1" s="1"/>
  <c r="C482" i="2"/>
  <c r="E482" i="2" s="1"/>
  <c r="D482" i="2"/>
  <c r="B483" i="2" l="1"/>
  <c r="D465" i="1"/>
  <c r="C465" i="1"/>
  <c r="E465" i="1" s="1"/>
  <c r="B466" i="1" s="1"/>
  <c r="D483" i="2"/>
  <c r="C483" i="2"/>
  <c r="E483" i="2" s="1"/>
  <c r="D466" i="1" l="1"/>
  <c r="C466" i="1"/>
  <c r="E466" i="1" s="1"/>
  <c r="B467" i="1" s="1"/>
  <c r="B484" i="2"/>
  <c r="D467" i="1" l="1"/>
  <c r="C467" i="1"/>
  <c r="E467" i="1" s="1"/>
  <c r="B468" i="1" s="1"/>
  <c r="C484" i="2"/>
  <c r="E484" i="2" s="1"/>
  <c r="D484" i="2"/>
  <c r="C468" i="1" l="1"/>
  <c r="E468" i="1" s="1"/>
  <c r="D468" i="1"/>
  <c r="B485" i="2"/>
  <c r="C485" i="2" s="1"/>
  <c r="E485" i="2" s="1"/>
  <c r="D485" i="2" l="1"/>
  <c r="B486" i="2"/>
  <c r="D486" i="2" s="1"/>
  <c r="B469" i="1"/>
  <c r="C486" i="2"/>
  <c r="E486" i="2" s="1"/>
  <c r="C469" i="1" l="1"/>
  <c r="E469" i="1" s="1"/>
  <c r="D469" i="1"/>
  <c r="B487" i="2"/>
  <c r="B470" i="1" l="1"/>
  <c r="D487" i="2"/>
  <c r="C487" i="2"/>
  <c r="E487" i="2" s="1"/>
  <c r="B488" i="2" s="1"/>
  <c r="C470" i="1" l="1"/>
  <c r="E470" i="1" s="1"/>
  <c r="D470" i="1"/>
  <c r="D488" i="2"/>
  <c r="C488" i="2"/>
  <c r="E488" i="2" s="1"/>
  <c r="B489" i="2" s="1"/>
  <c r="B471" i="1" l="1"/>
  <c r="D489" i="2"/>
  <c r="C489" i="2"/>
  <c r="E489" i="2" s="1"/>
  <c r="C471" i="1" l="1"/>
  <c r="E471" i="1" s="1"/>
  <c r="D471" i="1"/>
  <c r="B490" i="2"/>
  <c r="B472" i="1" l="1"/>
  <c r="C490" i="2"/>
  <c r="E490" i="2" s="1"/>
  <c r="D490" i="2"/>
  <c r="B491" i="2"/>
  <c r="D472" i="1" l="1"/>
  <c r="C472" i="1"/>
  <c r="E472" i="1" s="1"/>
  <c r="B473" i="1" s="1"/>
  <c r="C491" i="2"/>
  <c r="E491" i="2" s="1"/>
  <c r="D491" i="2"/>
  <c r="B492" i="2" l="1"/>
  <c r="C473" i="1"/>
  <c r="E473" i="1" s="1"/>
  <c r="D473" i="1"/>
  <c r="C492" i="2"/>
  <c r="E492" i="2" s="1"/>
  <c r="D492" i="2"/>
  <c r="B493" i="2" l="1"/>
  <c r="B474" i="1"/>
  <c r="C493" i="2"/>
  <c r="E493" i="2" s="1"/>
  <c r="D493" i="2"/>
  <c r="B494" i="2" l="1"/>
  <c r="D474" i="1"/>
  <c r="C474" i="1"/>
  <c r="E474" i="1" s="1"/>
  <c r="B475" i="1" s="1"/>
  <c r="C494" i="2"/>
  <c r="E494" i="2" s="1"/>
  <c r="B495" i="2" s="1"/>
  <c r="D494" i="2"/>
  <c r="C475" i="1" l="1"/>
  <c r="E475" i="1" s="1"/>
  <c r="D475" i="1"/>
  <c r="D495" i="2"/>
  <c r="C495" i="2"/>
  <c r="E495" i="2" s="1"/>
  <c r="B496" i="2" l="1"/>
  <c r="B476" i="1"/>
  <c r="C496" i="2"/>
  <c r="E496" i="2" s="1"/>
  <c r="D496" i="2"/>
  <c r="D476" i="1" l="1"/>
  <c r="C476" i="1"/>
  <c r="E476" i="1" s="1"/>
  <c r="B477" i="1" s="1"/>
  <c r="B497" i="2"/>
  <c r="C477" i="1" l="1"/>
  <c r="E477" i="1" s="1"/>
  <c r="D477" i="1"/>
  <c r="C497" i="2"/>
  <c r="E497" i="2" s="1"/>
  <c r="D497" i="2"/>
  <c r="B498" i="2" l="1"/>
  <c r="B478" i="1"/>
  <c r="D478" i="1"/>
  <c r="C478" i="1"/>
  <c r="E478" i="1" s="1"/>
  <c r="B479" i="1" s="1"/>
  <c r="D498" i="2"/>
  <c r="C498" i="2"/>
  <c r="E498" i="2" s="1"/>
  <c r="B499" i="2" s="1"/>
  <c r="C479" i="1" l="1"/>
  <c r="E479" i="1" s="1"/>
  <c r="B480" i="1" s="1"/>
  <c r="D479" i="1"/>
  <c r="D499" i="2"/>
  <c r="C499" i="2"/>
  <c r="E499" i="2" s="1"/>
  <c r="C480" i="1" l="1"/>
  <c r="E480" i="1" s="1"/>
  <c r="D480" i="1"/>
  <c r="B500" i="2"/>
  <c r="D500" i="2" s="1"/>
  <c r="C500" i="2"/>
  <c r="E500" i="2" s="1"/>
  <c r="B501" i="2" l="1"/>
  <c r="B481" i="1"/>
  <c r="C501" i="2"/>
  <c r="E501" i="2" s="1"/>
  <c r="D501" i="2"/>
  <c r="D481" i="1" l="1"/>
  <c r="C481" i="1"/>
  <c r="E481" i="1" s="1"/>
  <c r="B482" i="1" s="1"/>
  <c r="B502" i="2"/>
  <c r="D482" i="1" l="1"/>
  <c r="C482" i="1"/>
  <c r="E482" i="1" s="1"/>
  <c r="B483" i="1" s="1"/>
  <c r="C502" i="2"/>
  <c r="E502" i="2" s="1"/>
  <c r="D502" i="2"/>
  <c r="B503" i="2" l="1"/>
  <c r="D483" i="1"/>
  <c r="C483" i="1"/>
  <c r="E483" i="1" s="1"/>
  <c r="B484" i="1" s="1"/>
  <c r="D503" i="2"/>
  <c r="C503" i="2"/>
  <c r="E503" i="2" s="1"/>
  <c r="B504" i="2" l="1"/>
  <c r="D484" i="1"/>
  <c r="C484" i="1"/>
  <c r="E484" i="1" s="1"/>
  <c r="B485" i="1" s="1"/>
  <c r="C504" i="2"/>
  <c r="E504" i="2" s="1"/>
  <c r="B505" i="2" s="1"/>
  <c r="D504" i="2"/>
  <c r="D485" i="1" l="1"/>
  <c r="C485" i="1"/>
  <c r="E485" i="1" s="1"/>
  <c r="C505" i="2"/>
  <c r="E505" i="2" s="1"/>
  <c r="D505" i="2"/>
  <c r="B506" i="2" l="1"/>
  <c r="B486" i="1"/>
  <c r="D486" i="1"/>
  <c r="C486" i="1"/>
  <c r="E486" i="1" s="1"/>
  <c r="B487" i="1" s="1"/>
  <c r="C506" i="2"/>
  <c r="E506" i="2" s="1"/>
  <c r="D506" i="2"/>
  <c r="C487" i="1" l="1"/>
  <c r="E487" i="1" s="1"/>
  <c r="D487" i="1"/>
  <c r="B507" i="2"/>
  <c r="D507" i="2" s="1"/>
  <c r="C507" i="2" l="1"/>
  <c r="E507" i="2" s="1"/>
  <c r="B508" i="2"/>
  <c r="D508" i="2" s="1"/>
  <c r="B488" i="1"/>
  <c r="C508" i="2"/>
  <c r="E508" i="2" s="1"/>
  <c r="B509" i="2" l="1"/>
  <c r="C488" i="1"/>
  <c r="E488" i="1" s="1"/>
  <c r="D488" i="1"/>
  <c r="D509" i="2"/>
  <c r="C509" i="2"/>
  <c r="E509" i="2" s="1"/>
  <c r="B489" i="1" l="1"/>
  <c r="B510" i="2"/>
  <c r="C510" i="2" s="1"/>
  <c r="E510" i="2" s="1"/>
  <c r="C489" i="1"/>
  <c r="E489" i="1" s="1"/>
  <c r="B490" i="1" s="1"/>
  <c r="D489" i="1"/>
  <c r="D510" i="2" l="1"/>
  <c r="D490" i="1"/>
  <c r="C490" i="1"/>
  <c r="E490" i="1" s="1"/>
  <c r="B491" i="1" s="1"/>
  <c r="B511" i="2"/>
  <c r="D511" i="2" s="1"/>
  <c r="C511" i="2" l="1"/>
  <c r="E511" i="2" s="1"/>
  <c r="C491" i="1"/>
  <c r="E491" i="1" s="1"/>
  <c r="B492" i="1" s="1"/>
  <c r="D491" i="1"/>
  <c r="B512" i="2"/>
  <c r="D492" i="1" l="1"/>
  <c r="C492" i="1"/>
  <c r="E492" i="1" s="1"/>
  <c r="B493" i="1" s="1"/>
  <c r="C512" i="2"/>
  <c r="E512" i="2" s="1"/>
  <c r="D512" i="2"/>
  <c r="D493" i="1" l="1"/>
  <c r="C493" i="1"/>
  <c r="E493" i="1" s="1"/>
  <c r="B494" i="1" s="1"/>
  <c r="B513" i="2"/>
  <c r="C494" i="1" l="1"/>
  <c r="E494" i="1" s="1"/>
  <c r="D494" i="1"/>
  <c r="D513" i="2"/>
  <c r="C513" i="2"/>
  <c r="E513" i="2" s="1"/>
  <c r="B514" i="2" s="1"/>
  <c r="B495" i="1" l="1"/>
  <c r="D514" i="2"/>
  <c r="C514" i="2"/>
  <c r="E514" i="2" s="1"/>
  <c r="B515" i="2" s="1"/>
  <c r="D495" i="1" l="1"/>
  <c r="C495" i="1"/>
  <c r="E495" i="1" s="1"/>
  <c r="B496" i="1" s="1"/>
  <c r="C515" i="2"/>
  <c r="E515" i="2" s="1"/>
  <c r="D515" i="2"/>
  <c r="B516" i="2" l="1"/>
  <c r="D516" i="2" s="1"/>
  <c r="C496" i="1"/>
  <c r="E496" i="1" s="1"/>
  <c r="D496" i="1"/>
  <c r="C516" i="2" l="1"/>
  <c r="E516" i="2" s="1"/>
  <c r="B497" i="1"/>
  <c r="B517" i="2"/>
  <c r="D517" i="2" s="1"/>
  <c r="D497" i="1"/>
  <c r="C497" i="1"/>
  <c r="E497" i="1" s="1"/>
  <c r="B498" i="1" s="1"/>
  <c r="C517" i="2"/>
  <c r="E517" i="2" s="1"/>
  <c r="B518" i="2" l="1"/>
  <c r="D498" i="1"/>
  <c r="C498" i="1"/>
  <c r="E498" i="1" s="1"/>
  <c r="B499" i="1" s="1"/>
  <c r="D518" i="2"/>
  <c r="C518" i="2"/>
  <c r="E518" i="2" s="1"/>
  <c r="C499" i="1" l="1"/>
  <c r="E499" i="1" s="1"/>
  <c r="D499" i="1"/>
  <c r="B519" i="2"/>
  <c r="C519" i="2" l="1"/>
  <c r="E519" i="2" s="1"/>
  <c r="D519" i="2"/>
  <c r="B500" i="1"/>
  <c r="B520" i="2" l="1"/>
  <c r="C520" i="2"/>
  <c r="E520" i="2" s="1"/>
  <c r="B521" i="2" s="1"/>
  <c r="D520" i="2"/>
  <c r="C500" i="1"/>
  <c r="E500" i="1" s="1"/>
  <c r="D500" i="1"/>
  <c r="B501" i="1" l="1"/>
  <c r="D501" i="1" s="1"/>
  <c r="D521" i="2"/>
  <c r="C521" i="2"/>
  <c r="E521" i="2" s="1"/>
  <c r="C501" i="1" l="1"/>
  <c r="E501" i="1" s="1"/>
  <c r="B502" i="1" s="1"/>
  <c r="C502" i="1" s="1"/>
  <c r="E502" i="1" s="1"/>
  <c r="B522" i="2"/>
  <c r="D522" i="2" s="1"/>
  <c r="C522" i="2"/>
  <c r="E522" i="2" s="1"/>
  <c r="D502" i="1" l="1"/>
  <c r="B523" i="2"/>
  <c r="D523" i="2" s="1"/>
  <c r="B503" i="1"/>
  <c r="C523" i="2"/>
  <c r="E523" i="2" s="1"/>
  <c r="B524" i="2" l="1"/>
  <c r="C503" i="1"/>
  <c r="E503" i="1" s="1"/>
  <c r="D503" i="1"/>
  <c r="C524" i="2"/>
  <c r="E524" i="2" s="1"/>
  <c r="D524" i="2"/>
  <c r="B525" i="2" l="1"/>
  <c r="C525" i="2" s="1"/>
  <c r="E525" i="2" s="1"/>
  <c r="B504" i="1"/>
  <c r="D525" i="2"/>
  <c r="B526" i="2" l="1"/>
  <c r="D504" i="1"/>
  <c r="C504" i="1"/>
  <c r="E504" i="1" s="1"/>
  <c r="B505" i="1" s="1"/>
  <c r="C526" i="2"/>
  <c r="E526" i="2" s="1"/>
  <c r="B527" i="2" s="1"/>
  <c r="D526" i="2"/>
  <c r="D505" i="1" l="1"/>
  <c r="C505" i="1"/>
  <c r="E505" i="1" s="1"/>
  <c r="B506" i="1" s="1"/>
  <c r="C527" i="2"/>
  <c r="E527" i="2" s="1"/>
  <c r="D527" i="2"/>
  <c r="C506" i="1" l="1"/>
  <c r="E506" i="1" s="1"/>
  <c r="D506" i="1"/>
  <c r="B528" i="2"/>
  <c r="D528" i="2" s="1"/>
  <c r="C528" i="2" l="1"/>
  <c r="E528" i="2" s="1"/>
  <c r="B529" i="2"/>
  <c r="C529" i="2" s="1"/>
  <c r="E529" i="2" s="1"/>
  <c r="B530" i="2" s="1"/>
  <c r="B507" i="1"/>
  <c r="D529" i="2"/>
  <c r="D507" i="1" l="1"/>
  <c r="C507" i="1"/>
  <c r="E507" i="1" s="1"/>
  <c r="B508" i="1" s="1"/>
  <c r="C530" i="2"/>
  <c r="E530" i="2" s="1"/>
  <c r="D530" i="2"/>
  <c r="D508" i="1" l="1"/>
  <c r="C508" i="1"/>
  <c r="E508" i="1" s="1"/>
  <c r="B509" i="1" s="1"/>
  <c r="B531" i="2"/>
  <c r="C531" i="2" s="1"/>
  <c r="E531" i="2" s="1"/>
  <c r="D531" i="2" l="1"/>
  <c r="D509" i="1"/>
  <c r="C509" i="1"/>
  <c r="E509" i="1" s="1"/>
  <c r="B510" i="1" s="1"/>
  <c r="B532" i="2"/>
  <c r="D532" i="2" s="1"/>
  <c r="C510" i="1" l="1"/>
  <c r="E510" i="1" s="1"/>
  <c r="D510" i="1"/>
  <c r="C532" i="2"/>
  <c r="E532" i="2" s="1"/>
  <c r="B533" i="2"/>
  <c r="B511" i="1" l="1"/>
  <c r="C533" i="2"/>
  <c r="E533" i="2" s="1"/>
  <c r="D533" i="2"/>
  <c r="D511" i="1" l="1"/>
  <c r="C511" i="1"/>
  <c r="E511" i="1" s="1"/>
  <c r="B512" i="1" s="1"/>
  <c r="B534" i="2"/>
  <c r="C512" i="1" l="1"/>
  <c r="E512" i="1" s="1"/>
  <c r="D512" i="1"/>
  <c r="D534" i="2"/>
  <c r="C534" i="2"/>
  <c r="E534" i="2" s="1"/>
  <c r="B535" i="2" s="1"/>
  <c r="B513" i="1" l="1"/>
  <c r="C513" i="1" s="1"/>
  <c r="E513" i="1" s="1"/>
  <c r="C535" i="2"/>
  <c r="E535" i="2" s="1"/>
  <c r="D535" i="2"/>
  <c r="D513" i="1" l="1"/>
  <c r="B536" i="2"/>
  <c r="C536" i="2" s="1"/>
  <c r="E536" i="2" s="1"/>
  <c r="B537" i="2" s="1"/>
  <c r="B514" i="1"/>
  <c r="D536" i="2"/>
  <c r="C514" i="1" l="1"/>
  <c r="E514" i="1" s="1"/>
  <c r="D514" i="1"/>
  <c r="B515" i="1"/>
  <c r="D537" i="2"/>
  <c r="C537" i="2"/>
  <c r="E537" i="2" s="1"/>
  <c r="B538" i="2" l="1"/>
  <c r="C515" i="1"/>
  <c r="E515" i="1" s="1"/>
  <c r="D515" i="1"/>
  <c r="C538" i="2"/>
  <c r="E538" i="2" s="1"/>
  <c r="B539" i="2" s="1"/>
  <c r="D538" i="2"/>
  <c r="B516" i="1" l="1"/>
  <c r="C539" i="2"/>
  <c r="E539" i="2" s="1"/>
  <c r="D539" i="2"/>
  <c r="C516" i="1" l="1"/>
  <c r="E516" i="1" s="1"/>
  <c r="D516" i="1"/>
  <c r="B540" i="2"/>
  <c r="B517" i="1" l="1"/>
  <c r="C517" i="1" s="1"/>
  <c r="E517" i="1" s="1"/>
  <c r="C540" i="2"/>
  <c r="E540" i="2" s="1"/>
  <c r="D540" i="2"/>
  <c r="D517" i="1" l="1"/>
  <c r="B518" i="1"/>
  <c r="C518" i="1"/>
  <c r="E518" i="1" s="1"/>
  <c r="D518" i="1"/>
  <c r="B541" i="2"/>
  <c r="C541" i="2" s="1"/>
  <c r="E541" i="2" s="1"/>
  <c r="D541" i="2" l="1"/>
  <c r="B542" i="2" s="1"/>
  <c r="B519" i="1"/>
  <c r="D542" i="2" l="1"/>
  <c r="C542" i="2"/>
  <c r="E542" i="2" s="1"/>
  <c r="C519" i="1"/>
  <c r="E519" i="1" s="1"/>
  <c r="D519" i="1"/>
  <c r="B543" i="2"/>
  <c r="C543" i="2" s="1"/>
  <c r="E543" i="2" s="1"/>
  <c r="D543" i="2" l="1"/>
  <c r="B544" i="2"/>
  <c r="C544" i="2" s="1"/>
  <c r="E544" i="2" s="1"/>
  <c r="B520" i="1"/>
  <c r="D544" i="2" l="1"/>
  <c r="D520" i="1"/>
  <c r="C520" i="1"/>
  <c r="E520" i="1" s="1"/>
  <c r="B521" i="1" s="1"/>
  <c r="B545" i="2"/>
  <c r="C521" i="1" l="1"/>
  <c r="E521" i="1" s="1"/>
  <c r="D521" i="1"/>
  <c r="C545" i="2"/>
  <c r="E545" i="2" s="1"/>
  <c r="D545" i="2"/>
  <c r="B546" i="2" l="1"/>
  <c r="B522" i="1"/>
  <c r="C546" i="2"/>
  <c r="E546" i="2" s="1"/>
  <c r="D546" i="2"/>
  <c r="B547" i="2" l="1"/>
  <c r="D522" i="1"/>
  <c r="C522" i="1"/>
  <c r="E522" i="1" s="1"/>
  <c r="B523" i="1" s="1"/>
  <c r="D547" i="2"/>
  <c r="C547" i="2"/>
  <c r="E547" i="2" s="1"/>
  <c r="D523" i="1" l="1"/>
  <c r="C523" i="1"/>
  <c r="E523" i="1" s="1"/>
  <c r="B524" i="1" s="1"/>
  <c r="B548" i="2"/>
  <c r="D548" i="2" s="1"/>
  <c r="C548" i="2" l="1"/>
  <c r="E548" i="2" s="1"/>
  <c r="B549" i="2" s="1"/>
  <c r="C524" i="1"/>
  <c r="E524" i="1" s="1"/>
  <c r="D524" i="1"/>
  <c r="D549" i="2" l="1"/>
  <c r="C549" i="2"/>
  <c r="E549" i="2" s="1"/>
  <c r="B550" i="2"/>
  <c r="C550" i="2" s="1"/>
  <c r="E550" i="2" s="1"/>
  <c r="B525" i="1"/>
  <c r="D550" i="2" l="1"/>
  <c r="B551" i="2"/>
  <c r="C551" i="2" s="1"/>
  <c r="E551" i="2" s="1"/>
  <c r="D525" i="1"/>
  <c r="C525" i="1"/>
  <c r="E525" i="1" s="1"/>
  <c r="B526" i="1" s="1"/>
  <c r="D551" i="2" l="1"/>
  <c r="B552" i="2" s="1"/>
  <c r="D552" i="2" s="1"/>
  <c r="D526" i="1"/>
  <c r="C526" i="1"/>
  <c r="E526" i="1" s="1"/>
  <c r="B527" i="1" s="1"/>
  <c r="C552" i="2" l="1"/>
  <c r="E552" i="2" s="1"/>
  <c r="B553" i="2" s="1"/>
  <c r="C527" i="1"/>
  <c r="E527" i="1" s="1"/>
  <c r="D527" i="1"/>
  <c r="D553" i="2"/>
  <c r="C553" i="2"/>
  <c r="E553" i="2" s="1"/>
  <c r="B554" i="2" s="1"/>
  <c r="B528" i="1" l="1"/>
  <c r="D528" i="1" s="1"/>
  <c r="D554" i="2"/>
  <c r="C554" i="2"/>
  <c r="E554" i="2" s="1"/>
  <c r="C528" i="1" l="1"/>
  <c r="E528" i="1" s="1"/>
  <c r="B529" i="1" s="1"/>
  <c r="C529" i="1" s="1"/>
  <c r="B555" i="2"/>
  <c r="E529" i="1" l="1"/>
  <c r="D529" i="1"/>
  <c r="C555" i="2"/>
  <c r="E555" i="2" s="1"/>
  <c r="D555" i="2"/>
  <c r="B530" i="1" l="1"/>
  <c r="B556" i="2"/>
  <c r="D556" i="2" s="1"/>
  <c r="C556" i="2"/>
  <c r="E556" i="2" s="1"/>
  <c r="C530" i="1" l="1"/>
  <c r="E530" i="1" s="1"/>
  <c r="B531" i="1" s="1"/>
  <c r="D530" i="1"/>
  <c r="B557" i="2"/>
  <c r="D557" i="2" s="1"/>
  <c r="D531" i="1"/>
  <c r="C531" i="1"/>
  <c r="E531" i="1" s="1"/>
  <c r="C557" i="2" l="1"/>
  <c r="E557" i="2" s="1"/>
  <c r="B532" i="1"/>
  <c r="D532" i="1" s="1"/>
  <c r="B558" i="2"/>
  <c r="D558" i="2" s="1"/>
  <c r="C532" i="1"/>
  <c r="E532" i="1" s="1"/>
  <c r="C558" i="2"/>
  <c r="E558" i="2" s="1"/>
  <c r="B533" i="1" l="1"/>
  <c r="B559" i="2"/>
  <c r="D533" i="1" l="1"/>
  <c r="C533" i="1"/>
  <c r="E533" i="1" s="1"/>
  <c r="B534" i="1" s="1"/>
  <c r="C559" i="2"/>
  <c r="E559" i="2" s="1"/>
  <c r="D559" i="2"/>
  <c r="B560" i="2" l="1"/>
  <c r="C534" i="1"/>
  <c r="E534" i="1" s="1"/>
  <c r="D534" i="1"/>
  <c r="C560" i="2"/>
  <c r="E560" i="2" s="1"/>
  <c r="D560" i="2"/>
  <c r="B561" i="2" l="1"/>
  <c r="B535" i="1"/>
  <c r="C535" i="1"/>
  <c r="E535" i="1" s="1"/>
  <c r="D535" i="1"/>
  <c r="C561" i="2"/>
  <c r="E561" i="2" s="1"/>
  <c r="D561" i="2"/>
  <c r="B536" i="1" l="1"/>
  <c r="C536" i="1" s="1"/>
  <c r="E536" i="1" s="1"/>
  <c r="B562" i="2"/>
  <c r="D536" i="1" l="1"/>
  <c r="B537" i="1"/>
  <c r="D562" i="2"/>
  <c r="C562" i="2"/>
  <c r="E562" i="2" s="1"/>
  <c r="C537" i="1" l="1"/>
  <c r="E537" i="1" s="1"/>
  <c r="D537" i="1"/>
  <c r="B563" i="2"/>
  <c r="B538" i="1" l="1"/>
  <c r="C563" i="2"/>
  <c r="E563" i="2" s="1"/>
  <c r="D563" i="2"/>
  <c r="B564" i="2" l="1"/>
  <c r="D538" i="1"/>
  <c r="C538" i="1"/>
  <c r="E538" i="1" s="1"/>
  <c r="B539" i="1" s="1"/>
  <c r="C564" i="2"/>
  <c r="E564" i="2" s="1"/>
  <c r="D564" i="2"/>
  <c r="C539" i="1" l="1"/>
  <c r="E539" i="1" s="1"/>
  <c r="D539" i="1"/>
  <c r="B565" i="2"/>
  <c r="C565" i="2" s="1"/>
  <c r="E565" i="2" s="1"/>
  <c r="B540" i="1" l="1"/>
  <c r="C540" i="1" s="1"/>
  <c r="E540" i="1" s="1"/>
  <c r="D565" i="2"/>
  <c r="B566" i="2" s="1"/>
  <c r="D540" i="1" l="1"/>
  <c r="B541" i="1"/>
  <c r="D541" i="1" s="1"/>
  <c r="D566" i="2"/>
  <c r="C566" i="2"/>
  <c r="E566" i="2" s="1"/>
  <c r="B567" i="2" s="1"/>
  <c r="D567" i="2" s="1"/>
  <c r="C541" i="1"/>
  <c r="E541" i="1" s="1"/>
  <c r="B542" i="1" l="1"/>
  <c r="C542" i="1" s="1"/>
  <c r="E542" i="1" s="1"/>
  <c r="B543" i="1" s="1"/>
  <c r="D542" i="1"/>
  <c r="C567" i="2"/>
  <c r="E567" i="2" s="1"/>
  <c r="B568" i="2" s="1"/>
  <c r="D568" i="2" s="1"/>
  <c r="C568" i="2" l="1"/>
  <c r="E568" i="2" s="1"/>
  <c r="B569" i="2" s="1"/>
  <c r="C569" i="2" s="1"/>
  <c r="E569" i="2" s="1"/>
  <c r="C543" i="1"/>
  <c r="E543" i="1" s="1"/>
  <c r="D543" i="1"/>
  <c r="D569" i="2" l="1"/>
  <c r="B570" i="2"/>
  <c r="C570" i="2" s="1"/>
  <c r="E570" i="2" s="1"/>
  <c r="B544" i="1"/>
  <c r="D570" i="2" l="1"/>
  <c r="B571" i="2" s="1"/>
  <c r="C544" i="1"/>
  <c r="E544" i="1" s="1"/>
  <c r="D544" i="1"/>
  <c r="C571" i="2" l="1"/>
  <c r="E571" i="2" s="1"/>
  <c r="B572" i="2" s="1"/>
  <c r="D571" i="2"/>
  <c r="B545" i="1"/>
  <c r="D545" i="1" l="1"/>
  <c r="C545" i="1"/>
  <c r="E545" i="1" s="1"/>
  <c r="B546" i="1" s="1"/>
  <c r="C572" i="2"/>
  <c r="E572" i="2" s="1"/>
  <c r="D572" i="2"/>
  <c r="B573" i="2" l="1"/>
  <c r="D573" i="2" s="1"/>
  <c r="C546" i="1"/>
  <c r="E546" i="1" s="1"/>
  <c r="D546" i="1"/>
  <c r="C573" i="2"/>
  <c r="E573" i="2" s="1"/>
  <c r="B574" i="2" l="1"/>
  <c r="C574" i="2" s="1"/>
  <c r="E574" i="2" s="1"/>
  <c r="B547" i="1"/>
  <c r="D574" i="2"/>
  <c r="B575" i="2" l="1"/>
  <c r="D575" i="2" s="1"/>
  <c r="D547" i="1"/>
  <c r="C547" i="1"/>
  <c r="E547" i="1" s="1"/>
  <c r="C575" i="2"/>
  <c r="E575" i="2" s="1"/>
  <c r="B548" i="1" l="1"/>
  <c r="D548" i="1" s="1"/>
  <c r="B576" i="2"/>
  <c r="C576" i="2" s="1"/>
  <c r="E576" i="2" s="1"/>
  <c r="C548" i="1"/>
  <c r="E548" i="1" s="1"/>
  <c r="D576" i="2" l="1"/>
  <c r="B577" i="2" s="1"/>
  <c r="B549" i="1"/>
  <c r="C577" i="2" l="1"/>
  <c r="E577" i="2" s="1"/>
  <c r="D577" i="2"/>
  <c r="B578" i="2"/>
  <c r="D578" i="2" s="1"/>
  <c r="C549" i="1"/>
  <c r="E549" i="1" s="1"/>
  <c r="D549" i="1"/>
  <c r="C578" i="2"/>
  <c r="E578" i="2" s="1"/>
  <c r="B550" i="1" l="1"/>
  <c r="D550" i="1"/>
  <c r="C550" i="1"/>
  <c r="E550" i="1" s="1"/>
  <c r="B551" i="1" s="1"/>
  <c r="B579" i="2"/>
  <c r="C579" i="2" s="1"/>
  <c r="E579" i="2" s="1"/>
  <c r="D579" i="2" l="1"/>
  <c r="B580" i="2" s="1"/>
  <c r="C580" i="2" s="1"/>
  <c r="E580" i="2" s="1"/>
  <c r="C551" i="1"/>
  <c r="E551" i="1" s="1"/>
  <c r="D551" i="1"/>
  <c r="D580" i="2" l="1"/>
  <c r="B581" i="2" s="1"/>
  <c r="B552" i="1"/>
  <c r="C552" i="1" l="1"/>
  <c r="E552" i="1" s="1"/>
  <c r="D552" i="1"/>
  <c r="D581" i="2"/>
  <c r="C581" i="2"/>
  <c r="E581" i="2" s="1"/>
  <c r="B582" i="2" s="1"/>
  <c r="B553" i="1" l="1"/>
  <c r="D553" i="1"/>
  <c r="C553" i="1"/>
  <c r="E553" i="1" s="1"/>
  <c r="B554" i="1" s="1"/>
  <c r="C582" i="2"/>
  <c r="E582" i="2" s="1"/>
  <c r="D582" i="2"/>
  <c r="B583" i="2" l="1"/>
  <c r="C583" i="2" s="1"/>
  <c r="E583" i="2" s="1"/>
  <c r="C554" i="1"/>
  <c r="E554" i="1" s="1"/>
  <c r="D554" i="1"/>
  <c r="D583" i="2"/>
  <c r="B555" i="1" l="1"/>
  <c r="C555" i="1" s="1"/>
  <c r="E555" i="1" s="1"/>
  <c r="B556" i="1" s="1"/>
  <c r="D555" i="1"/>
  <c r="B584" i="2"/>
  <c r="D584" i="2" s="1"/>
  <c r="C584" i="2" l="1"/>
  <c r="E584" i="2" s="1"/>
  <c r="B585" i="2" s="1"/>
  <c r="C556" i="1"/>
  <c r="E556" i="1" s="1"/>
  <c r="D556" i="1"/>
  <c r="B557" i="1" l="1"/>
  <c r="D557" i="1" s="1"/>
  <c r="C585" i="2"/>
  <c r="E585" i="2" s="1"/>
  <c r="D585" i="2"/>
  <c r="C557" i="1"/>
  <c r="E557" i="1" s="1"/>
  <c r="B558" i="1" l="1"/>
  <c r="D558" i="1" s="1"/>
  <c r="B586" i="2"/>
  <c r="C558" i="1"/>
  <c r="E558" i="1" s="1"/>
  <c r="B559" i="1" l="1"/>
  <c r="C559" i="1" s="1"/>
  <c r="E559" i="1" s="1"/>
  <c r="C586" i="2"/>
  <c r="E586" i="2" s="1"/>
  <c r="D586" i="2"/>
  <c r="D559" i="1"/>
  <c r="B587" i="2" l="1"/>
  <c r="D587" i="2"/>
  <c r="C587" i="2"/>
  <c r="E587" i="2" s="1"/>
  <c r="B588" i="2" s="1"/>
  <c r="B560" i="1"/>
  <c r="D588" i="2" l="1"/>
  <c r="C588" i="2"/>
  <c r="E588" i="2" s="1"/>
  <c r="B589" i="2" s="1"/>
  <c r="D560" i="1"/>
  <c r="C560" i="1"/>
  <c r="E560" i="1" s="1"/>
  <c r="B561" i="1" s="1"/>
  <c r="D589" i="2" l="1"/>
  <c r="C589" i="2"/>
  <c r="E589" i="2" s="1"/>
  <c r="B590" i="2" s="1"/>
  <c r="D561" i="1"/>
  <c r="C561" i="1"/>
  <c r="E561" i="1" s="1"/>
  <c r="B562" i="1" l="1"/>
  <c r="D562" i="1" s="1"/>
  <c r="C590" i="2"/>
  <c r="E590" i="2" s="1"/>
  <c r="D590" i="2"/>
  <c r="B591" i="2" s="1"/>
  <c r="C562" i="1"/>
  <c r="E562" i="1" s="1"/>
  <c r="B563" i="1" l="1"/>
  <c r="C591" i="2"/>
  <c r="E591" i="2" s="1"/>
  <c r="D591" i="2"/>
  <c r="D563" i="1"/>
  <c r="C563" i="1"/>
  <c r="E563" i="1" s="1"/>
  <c r="B564" i="1" l="1"/>
  <c r="B592" i="2"/>
  <c r="C564" i="1"/>
  <c r="E564" i="1" s="1"/>
  <c r="D564" i="1"/>
  <c r="C592" i="2" l="1"/>
  <c r="E592" i="2" s="1"/>
  <c r="D592" i="2"/>
  <c r="B565" i="1"/>
  <c r="B593" i="2" l="1"/>
  <c r="C565" i="1"/>
  <c r="E565" i="1" s="1"/>
  <c r="D565" i="1"/>
  <c r="B566" i="1" l="1"/>
  <c r="C593" i="2"/>
  <c r="E593" i="2" s="1"/>
  <c r="D593" i="2"/>
  <c r="C566" i="1"/>
  <c r="E566" i="1" s="1"/>
  <c r="B567" i="1" s="1"/>
  <c r="D566" i="1"/>
  <c r="B594" i="2" l="1"/>
  <c r="C567" i="1"/>
  <c r="E567" i="1" s="1"/>
  <c r="D567" i="1"/>
  <c r="B568" i="1" l="1"/>
  <c r="C594" i="2"/>
  <c r="E594" i="2" s="1"/>
  <c r="D594" i="2"/>
  <c r="B595" i="2"/>
  <c r="D568" i="1"/>
  <c r="C568" i="1"/>
  <c r="E568" i="1" s="1"/>
  <c r="B569" i="1" l="1"/>
  <c r="C595" i="2"/>
  <c r="E595" i="2" s="1"/>
  <c r="D595" i="2"/>
  <c r="D569" i="1"/>
  <c r="C569" i="1"/>
  <c r="E569" i="1" s="1"/>
  <c r="B596" i="2" l="1"/>
  <c r="B570" i="1"/>
  <c r="D570" i="1" s="1"/>
  <c r="C596" i="2"/>
  <c r="E596" i="2" s="1"/>
  <c r="B597" i="2" s="1"/>
  <c r="D596" i="2"/>
  <c r="C570" i="1" l="1"/>
  <c r="E570" i="1" s="1"/>
  <c r="B571" i="1" s="1"/>
  <c r="D597" i="2"/>
  <c r="C597" i="2"/>
  <c r="E597" i="2" s="1"/>
  <c r="B598" i="2" s="1"/>
  <c r="C571" i="1"/>
  <c r="E571" i="1" s="1"/>
  <c r="D571" i="1"/>
  <c r="C598" i="2" l="1"/>
  <c r="E598" i="2" s="1"/>
  <c r="D598" i="2"/>
  <c r="B599" i="2"/>
  <c r="B572" i="1"/>
  <c r="D599" i="2" l="1"/>
  <c r="C599" i="2"/>
  <c r="E599" i="2" s="1"/>
  <c r="B600" i="2" s="1"/>
  <c r="D572" i="1"/>
  <c r="C572" i="1"/>
  <c r="E572" i="1" s="1"/>
  <c r="B573" i="1" s="1"/>
  <c r="C600" i="2" l="1"/>
  <c r="E600" i="2" s="1"/>
  <c r="D600" i="2"/>
  <c r="C573" i="1"/>
  <c r="E573" i="1" s="1"/>
  <c r="D573" i="1"/>
  <c r="B601" i="2" l="1"/>
  <c r="B574" i="1"/>
  <c r="C601" i="2" l="1"/>
  <c r="E601" i="2" s="1"/>
  <c r="D601" i="2"/>
  <c r="B602" i="2"/>
  <c r="C574" i="1"/>
  <c r="E574" i="1" s="1"/>
  <c r="B575" i="1" s="1"/>
  <c r="D574" i="1"/>
  <c r="C602" i="2" l="1"/>
  <c r="E602" i="2" s="1"/>
  <c r="D602" i="2"/>
  <c r="B603" i="2" s="1"/>
  <c r="C575" i="1"/>
  <c r="E575" i="1" s="1"/>
  <c r="B576" i="1" s="1"/>
  <c r="D575" i="1"/>
  <c r="D603" i="2" l="1"/>
  <c r="C603" i="2"/>
  <c r="E603" i="2" s="1"/>
  <c r="B604" i="2" s="1"/>
  <c r="D576" i="1"/>
  <c r="C576" i="1"/>
  <c r="E576" i="1" s="1"/>
  <c r="B577" i="1" s="1"/>
  <c r="D604" i="2" l="1"/>
  <c r="C604" i="2"/>
  <c r="E604" i="2" s="1"/>
  <c r="B605" i="2"/>
  <c r="C577" i="1"/>
  <c r="E577" i="1" s="1"/>
  <c r="B578" i="1" s="1"/>
  <c r="D577" i="1"/>
  <c r="C605" i="2" l="1"/>
  <c r="E605" i="2" s="1"/>
  <c r="D605" i="2"/>
  <c r="B606" i="2" s="1"/>
  <c r="D578" i="1"/>
  <c r="C578" i="1"/>
  <c r="E578" i="1" s="1"/>
  <c r="B579" i="1" s="1"/>
  <c r="C606" i="2" l="1"/>
  <c r="E606" i="2" s="1"/>
  <c r="D606" i="2"/>
  <c r="C579" i="1"/>
  <c r="E579" i="1" s="1"/>
  <c r="D579" i="1"/>
  <c r="B607" i="2" l="1"/>
  <c r="B580" i="1"/>
  <c r="C607" i="2" l="1"/>
  <c r="C609" i="2" s="1"/>
  <c r="D607" i="2"/>
  <c r="D609" i="2" s="1"/>
  <c r="E607" i="2"/>
  <c r="C580" i="1"/>
  <c r="E580" i="1" s="1"/>
  <c r="D580" i="1"/>
  <c r="B581" i="1" l="1"/>
  <c r="C581" i="1" l="1"/>
  <c r="E581" i="1" s="1"/>
  <c r="D581" i="1"/>
  <c r="B582" i="1" l="1"/>
  <c r="D582" i="1" l="1"/>
  <c r="C582" i="1"/>
  <c r="E582" i="1" s="1"/>
  <c r="B583" i="1" s="1"/>
  <c r="C583" i="1" l="1"/>
  <c r="E583" i="1" s="1"/>
  <c r="D583" i="1"/>
  <c r="B584" i="1" l="1"/>
  <c r="D584" i="1" s="1"/>
  <c r="C584" i="1"/>
  <c r="E584" i="1" s="1"/>
  <c r="B585" i="1" l="1"/>
  <c r="C585" i="1"/>
  <c r="E585" i="1" s="1"/>
  <c r="D585" i="1"/>
  <c r="B586" i="1" l="1"/>
  <c r="D586" i="1" l="1"/>
  <c r="C586" i="1"/>
  <c r="E586" i="1" s="1"/>
  <c r="B587" i="1" s="1"/>
  <c r="D587" i="1" l="1"/>
  <c r="C587" i="1"/>
  <c r="E587" i="1" s="1"/>
  <c r="B588" i="1" s="1"/>
  <c r="C588" i="1" l="1"/>
  <c r="E588" i="1"/>
  <c r="D588" i="1"/>
  <c r="B589" i="1" l="1"/>
  <c r="D589" i="1"/>
  <c r="C589" i="1"/>
  <c r="E589" i="1" s="1"/>
  <c r="B590" i="1" s="1"/>
  <c r="C590" i="1" l="1"/>
  <c r="E590" i="1" s="1"/>
  <c r="D590" i="1"/>
  <c r="B591" i="1" l="1"/>
  <c r="D591" i="1" l="1"/>
  <c r="C591" i="1"/>
  <c r="E591" i="1" s="1"/>
  <c r="B592" i="1" s="1"/>
  <c r="C592" i="1" l="1"/>
  <c r="E592" i="1" s="1"/>
  <c r="D592" i="1"/>
  <c r="B593" i="1" l="1"/>
  <c r="D593" i="1" l="1"/>
  <c r="C593" i="1"/>
  <c r="E593" i="1" s="1"/>
  <c r="B594" i="1" s="1"/>
  <c r="C594" i="1" l="1"/>
  <c r="E594" i="1" s="1"/>
  <c r="D594" i="1"/>
  <c r="B595" i="1" l="1"/>
  <c r="C595" i="1" l="1"/>
  <c r="E595" i="1" s="1"/>
  <c r="D595" i="1"/>
  <c r="B596" i="1" l="1"/>
  <c r="D596" i="1"/>
  <c r="C596" i="1"/>
  <c r="E596" i="1" s="1"/>
  <c r="B597" i="1" s="1"/>
  <c r="D597" i="1" l="1"/>
  <c r="C597" i="1"/>
  <c r="E597" i="1" s="1"/>
  <c r="B598" i="1" s="1"/>
  <c r="D598" i="1" l="1"/>
  <c r="C598" i="1"/>
  <c r="E598" i="1" s="1"/>
  <c r="B599" i="1" s="1"/>
  <c r="D599" i="1" l="1"/>
  <c r="C599" i="1"/>
  <c r="E599" i="1" s="1"/>
  <c r="B600" i="1" l="1"/>
  <c r="D600" i="1"/>
  <c r="C600" i="1"/>
  <c r="E600" i="1" s="1"/>
  <c r="B601" i="1" s="1"/>
  <c r="D601" i="1" l="1"/>
  <c r="C601" i="1"/>
  <c r="E601" i="1" s="1"/>
  <c r="B602" i="1" s="1"/>
  <c r="C602" i="1" l="1"/>
  <c r="E602" i="1" s="1"/>
  <c r="D602" i="1"/>
  <c r="B603" i="1" l="1"/>
  <c r="C603" i="1" l="1"/>
  <c r="E603" i="1" s="1"/>
  <c r="D603" i="1"/>
  <c r="B604" i="1" l="1"/>
  <c r="D604" i="1" l="1"/>
  <c r="C604" i="1"/>
  <c r="E604" i="1"/>
  <c r="B605" i="1" s="1"/>
  <c r="D605" i="1" l="1"/>
  <c r="C605" i="1"/>
  <c r="E605" i="1" s="1"/>
  <c r="B606" i="1" s="1"/>
  <c r="D606" i="1" l="1"/>
  <c r="C606" i="1"/>
  <c r="E606" i="1" s="1"/>
  <c r="B607" i="1" s="1"/>
  <c r="D607" i="1" l="1"/>
  <c r="D609" i="1" s="1"/>
  <c r="C607" i="1"/>
  <c r="C609" i="1" s="1"/>
  <c r="E607" i="1" l="1"/>
  <c r="N57" i="4" l="1"/>
  <c r="F62" i="4" s="1"/>
  <c r="F57" i="4" s="1"/>
  <c r="D62" i="4" l="1"/>
  <c r="N58" i="4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N327" i="4" s="1"/>
  <c r="N328" i="4" s="1"/>
  <c r="N329" i="4" s="1"/>
  <c r="N330" i="4" s="1"/>
  <c r="N331" i="4" s="1"/>
  <c r="N332" i="4" s="1"/>
  <c r="N333" i="4" s="1"/>
  <c r="N334" i="4" s="1"/>
  <c r="N335" i="4" s="1"/>
  <c r="N336" i="4" s="1"/>
  <c r="N337" i="4" s="1"/>
  <c r="N338" i="4" s="1"/>
  <c r="N339" i="4" s="1"/>
  <c r="N340" i="4" s="1"/>
  <c r="N341" i="4" s="1"/>
  <c r="N342" i="4" s="1"/>
  <c r="N343" i="4" s="1"/>
  <c r="N344" i="4" s="1"/>
  <c r="N345" i="4" s="1"/>
  <c r="N346" i="4" s="1"/>
  <c r="N347" i="4" s="1"/>
  <c r="N348" i="4" s="1"/>
  <c r="N349" i="4" s="1"/>
  <c r="N350" i="4" s="1"/>
  <c r="N351" i="4" s="1"/>
  <c r="N352" i="4" s="1"/>
  <c r="N353" i="4" s="1"/>
  <c r="N354" i="4" s="1"/>
  <c r="N355" i="4" s="1"/>
  <c r="N356" i="4" s="1"/>
  <c r="N357" i="4" s="1"/>
  <c r="N358" i="4" s="1"/>
  <c r="N359" i="4" s="1"/>
  <c r="N360" i="4" s="1"/>
  <c r="N361" i="4" s="1"/>
  <c r="N362" i="4" s="1"/>
  <c r="N363" i="4" s="1"/>
  <c r="N364" i="4" s="1"/>
  <c r="N365" i="4" s="1"/>
  <c r="N366" i="4" s="1"/>
  <c r="N367" i="4" s="1"/>
  <c r="N368" i="4" s="1"/>
  <c r="N369" i="4" s="1"/>
  <c r="N370" i="4" s="1"/>
  <c r="N371" i="4" s="1"/>
  <c r="N372" i="4" s="1"/>
  <c r="N373" i="4" s="1"/>
  <c r="N374" i="4" s="1"/>
  <c r="N375" i="4" s="1"/>
  <c r="N376" i="4" s="1"/>
  <c r="N377" i="4" s="1"/>
  <c r="N378" i="4" s="1"/>
  <c r="N379" i="4" s="1"/>
  <c r="N380" i="4" s="1"/>
  <c r="N381" i="4" s="1"/>
  <c r="N382" i="4" s="1"/>
  <c r="N383" i="4" s="1"/>
  <c r="N384" i="4" s="1"/>
  <c r="N385" i="4" s="1"/>
  <c r="N386" i="4" s="1"/>
  <c r="N387" i="4" s="1"/>
  <c r="N388" i="4" s="1"/>
  <c r="N389" i="4" s="1"/>
  <c r="N390" i="4" s="1"/>
  <c r="N391" i="4" s="1"/>
  <c r="N392" i="4" s="1"/>
  <c r="N393" i="4" s="1"/>
  <c r="N394" i="4" s="1"/>
  <c r="N395" i="4" s="1"/>
  <c r="N396" i="4" s="1"/>
  <c r="N397" i="4" s="1"/>
  <c r="N398" i="4" s="1"/>
  <c r="N399" i="4" s="1"/>
  <c r="N400" i="4" s="1"/>
  <c r="N401" i="4" s="1"/>
  <c r="N402" i="4" s="1"/>
  <c r="N403" i="4" s="1"/>
  <c r="N404" i="4" s="1"/>
  <c r="N405" i="4" s="1"/>
  <c r="N406" i="4" s="1"/>
  <c r="N407" i="4" s="1"/>
  <c r="N408" i="4" s="1"/>
  <c r="N409" i="4" s="1"/>
  <c r="N410" i="4" s="1"/>
  <c r="N411" i="4" s="1"/>
  <c r="N412" i="4" s="1"/>
  <c r="N413" i="4" s="1"/>
  <c r="N414" i="4" s="1"/>
  <c r="N415" i="4" s="1"/>
  <c r="N416" i="4" s="1"/>
  <c r="N417" i="4" s="1"/>
  <c r="N418" i="4" s="1"/>
  <c r="N419" i="4" s="1"/>
  <c r="N420" i="4" s="1"/>
  <c r="N421" i="4" s="1"/>
  <c r="N422" i="4" s="1"/>
  <c r="N423" i="4" s="1"/>
  <c r="N424" i="4" s="1"/>
  <c r="N425" i="4" s="1"/>
  <c r="N426" i="4" s="1"/>
  <c r="N427" i="4" s="1"/>
  <c r="N428" i="4" s="1"/>
  <c r="N429" i="4" s="1"/>
  <c r="N430" i="4" s="1"/>
  <c r="N431" i="4" s="1"/>
  <c r="N432" i="4" s="1"/>
  <c r="N433" i="4" s="1"/>
  <c r="N434" i="4" s="1"/>
  <c r="N435" i="4" s="1"/>
  <c r="N436" i="4" s="1"/>
  <c r="N437" i="4" s="1"/>
  <c r="N438" i="4" s="1"/>
  <c r="N439" i="4" s="1"/>
  <c r="N440" i="4" s="1"/>
  <c r="N441" i="4" s="1"/>
  <c r="N442" i="4" s="1"/>
  <c r="N443" i="4" s="1"/>
  <c r="N444" i="4" s="1"/>
  <c r="N445" i="4" s="1"/>
  <c r="N446" i="4" s="1"/>
  <c r="N447" i="4" s="1"/>
  <c r="N448" i="4" s="1"/>
  <c r="N449" i="4" s="1"/>
  <c r="N450" i="4" s="1"/>
  <c r="N451" i="4" s="1"/>
  <c r="N452" i="4" s="1"/>
  <c r="N453" i="4" s="1"/>
  <c r="N454" i="4" s="1"/>
  <c r="N455" i="4" s="1"/>
  <c r="N456" i="4" s="1"/>
  <c r="N457" i="4" s="1"/>
  <c r="N458" i="4" s="1"/>
  <c r="N459" i="4" s="1"/>
  <c r="N460" i="4" s="1"/>
  <c r="N461" i="4" s="1"/>
  <c r="N462" i="4" s="1"/>
  <c r="N463" i="4" s="1"/>
  <c r="N464" i="4" s="1"/>
  <c r="N465" i="4" s="1"/>
  <c r="N466" i="4" s="1"/>
  <c r="N467" i="4" s="1"/>
  <c r="N468" i="4" s="1"/>
  <c r="N469" i="4" s="1"/>
  <c r="N470" i="4" s="1"/>
  <c r="N471" i="4" s="1"/>
  <c r="N472" i="4" s="1"/>
  <c r="N473" i="4" s="1"/>
  <c r="N474" i="4" s="1"/>
  <c r="N475" i="4" s="1"/>
  <c r="N476" i="4" s="1"/>
  <c r="N477" i="4" s="1"/>
  <c r="N478" i="4" s="1"/>
  <c r="N479" i="4" s="1"/>
  <c r="N480" i="4" s="1"/>
  <c r="N481" i="4" s="1"/>
  <c r="N482" i="4" s="1"/>
  <c r="N483" i="4" s="1"/>
  <c r="N484" i="4" s="1"/>
  <c r="N485" i="4" s="1"/>
  <c r="N486" i="4" s="1"/>
  <c r="N487" i="4" s="1"/>
  <c r="N488" i="4" s="1"/>
  <c r="N489" i="4" s="1"/>
  <c r="N490" i="4" s="1"/>
  <c r="N491" i="4" s="1"/>
  <c r="N492" i="4" s="1"/>
  <c r="N493" i="4" s="1"/>
  <c r="N494" i="4" s="1"/>
  <c r="N495" i="4" s="1"/>
  <c r="N496" i="4" s="1"/>
  <c r="N497" i="4" s="1"/>
  <c r="N498" i="4" s="1"/>
  <c r="N499" i="4" s="1"/>
  <c r="N500" i="4" s="1"/>
  <c r="N501" i="4" s="1"/>
  <c r="N502" i="4" s="1"/>
  <c r="N503" i="4" s="1"/>
  <c r="N504" i="4" s="1"/>
  <c r="N505" i="4" s="1"/>
  <c r="N506" i="4" s="1"/>
  <c r="N507" i="4" s="1"/>
  <c r="N508" i="4" s="1"/>
  <c r="N509" i="4" s="1"/>
  <c r="N510" i="4" s="1"/>
  <c r="N511" i="4" s="1"/>
  <c r="N512" i="4" s="1"/>
  <c r="N513" i="4" s="1"/>
  <c r="N514" i="4" s="1"/>
  <c r="N515" i="4" s="1"/>
  <c r="N516" i="4" s="1"/>
  <c r="N517" i="4" s="1"/>
  <c r="N518" i="4" s="1"/>
  <c r="N519" i="4" s="1"/>
  <c r="N520" i="4" s="1"/>
  <c r="N521" i="4" s="1"/>
  <c r="N522" i="4" s="1"/>
  <c r="N523" i="4" s="1"/>
  <c r="N524" i="4" s="1"/>
  <c r="N525" i="4" s="1"/>
  <c r="N526" i="4" s="1"/>
  <c r="N527" i="4" s="1"/>
  <c r="N528" i="4" s="1"/>
  <c r="N529" i="4" s="1"/>
  <c r="N530" i="4" s="1"/>
  <c r="N531" i="4" s="1"/>
  <c r="N532" i="4" s="1"/>
  <c r="N533" i="4" s="1"/>
  <c r="N534" i="4" s="1"/>
  <c r="N535" i="4" s="1"/>
  <c r="N536" i="4" s="1"/>
  <c r="N537" i="4" s="1"/>
  <c r="N538" i="4" s="1"/>
  <c r="N539" i="4" s="1"/>
  <c r="N540" i="4" s="1"/>
  <c r="N541" i="4" s="1"/>
  <c r="N542" i="4" s="1"/>
  <c r="N543" i="4" s="1"/>
  <c r="N544" i="4" s="1"/>
  <c r="N545" i="4" s="1"/>
  <c r="N546" i="4" s="1"/>
  <c r="N547" i="4" s="1"/>
  <c r="N548" i="4" s="1"/>
  <c r="N549" i="4" s="1"/>
  <c r="N550" i="4" s="1"/>
  <c r="N551" i="4" s="1"/>
  <c r="N552" i="4" s="1"/>
  <c r="N553" i="4" s="1"/>
  <c r="N554" i="4" s="1"/>
  <c r="N555" i="4" s="1"/>
  <c r="N556" i="4" s="1"/>
  <c r="N557" i="4" s="1"/>
  <c r="N558" i="4" s="1"/>
  <c r="N559" i="4" s="1"/>
  <c r="N560" i="4" s="1"/>
  <c r="N561" i="4" s="1"/>
  <c r="N562" i="4" s="1"/>
  <c r="N563" i="4" s="1"/>
  <c r="N564" i="4" s="1"/>
  <c r="N565" i="4" s="1"/>
  <c r="N566" i="4" s="1"/>
  <c r="N567" i="4" s="1"/>
  <c r="N568" i="4" s="1"/>
  <c r="N569" i="4" s="1"/>
  <c r="N570" i="4" s="1"/>
  <c r="N571" i="4" s="1"/>
  <c r="N572" i="4" s="1"/>
  <c r="N573" i="4" s="1"/>
  <c r="N574" i="4" s="1"/>
  <c r="N575" i="4" s="1"/>
  <c r="N576" i="4" s="1"/>
  <c r="N577" i="4" s="1"/>
  <c r="N578" i="4" s="1"/>
  <c r="N579" i="4" s="1"/>
  <c r="N580" i="4" s="1"/>
  <c r="N581" i="4" s="1"/>
  <c r="N582" i="4" s="1"/>
  <c r="N583" i="4" s="1"/>
  <c r="N584" i="4" s="1"/>
  <c r="N585" i="4" s="1"/>
  <c r="N586" i="4" s="1"/>
  <c r="N587" i="4" s="1"/>
  <c r="N588" i="4" s="1"/>
  <c r="N589" i="4" s="1"/>
  <c r="N590" i="4" s="1"/>
  <c r="N591" i="4" s="1"/>
  <c r="N592" i="4" s="1"/>
  <c r="N593" i="4" s="1"/>
  <c r="N594" i="4" s="1"/>
  <c r="N595" i="4" s="1"/>
  <c r="N596" i="4" s="1"/>
  <c r="N597" i="4" s="1"/>
  <c r="N598" i="4" s="1"/>
  <c r="N599" i="4" s="1"/>
  <c r="N600" i="4" s="1"/>
  <c r="N601" i="4" s="1"/>
  <c r="N602" i="4" s="1"/>
  <c r="N603" i="4" s="1"/>
  <c r="N604" i="4" s="1"/>
  <c r="N605" i="4" s="1"/>
  <c r="N606" i="4" s="1"/>
  <c r="N607" i="4" s="1"/>
  <c r="N608" i="4" s="1"/>
  <c r="N609" i="4" s="1"/>
  <c r="N610" i="4" s="1"/>
  <c r="N611" i="4" s="1"/>
  <c r="N612" i="4" s="1"/>
  <c r="N613" i="4" s="1"/>
  <c r="N614" i="4" s="1"/>
  <c r="N615" i="4" s="1"/>
  <c r="N616" i="4" s="1"/>
  <c r="N617" i="4" s="1"/>
  <c r="N618" i="4" s="1"/>
  <c r="N619" i="4" s="1"/>
  <c r="N620" i="4" s="1"/>
  <c r="N621" i="4" s="1"/>
  <c r="N622" i="4" s="1"/>
  <c r="N623" i="4" s="1"/>
  <c r="N624" i="4" s="1"/>
  <c r="N625" i="4" s="1"/>
  <c r="N626" i="4" s="1"/>
  <c r="N627" i="4" s="1"/>
  <c r="N628" i="4" s="1"/>
  <c r="N629" i="4" s="1"/>
  <c r="N630" i="4" s="1"/>
  <c r="N631" i="4" s="1"/>
  <c r="N632" i="4" s="1"/>
  <c r="N633" i="4" s="1"/>
  <c r="N634" i="4" s="1"/>
  <c r="N635" i="4" s="1"/>
  <c r="N636" i="4" s="1"/>
  <c r="N637" i="4" s="1"/>
  <c r="N638" i="4" s="1"/>
  <c r="N639" i="4" s="1"/>
  <c r="N640" i="4" s="1"/>
  <c r="N641" i="4" s="1"/>
  <c r="N642" i="4" s="1"/>
  <c r="N643" i="4" s="1"/>
  <c r="N644" i="4" s="1"/>
  <c r="N645" i="4" s="1"/>
  <c r="N646" i="4" s="1"/>
  <c r="N647" i="4" s="1"/>
  <c r="N648" i="4" s="1"/>
  <c r="N649" i="4" s="1"/>
  <c r="N650" i="4" s="1"/>
  <c r="N651" i="4" s="1"/>
  <c r="N652" i="4" s="1"/>
  <c r="N653" i="4" s="1"/>
  <c r="N654" i="4" s="1"/>
  <c r="N655" i="4" s="1"/>
  <c r="N656" i="4" s="1"/>
  <c r="E62" i="4" l="1"/>
  <c r="C63" i="4" l="1"/>
  <c r="D63" i="4" l="1"/>
  <c r="F63" i="4"/>
  <c r="E63" i="4" l="1"/>
  <c r="C64" i="4" s="1"/>
  <c r="F64" i="4" s="1"/>
  <c r="D64" i="4" l="1"/>
  <c r="E64" i="4" s="1"/>
  <c r="C65" i="4" s="1"/>
  <c r="D65" i="4" l="1"/>
  <c r="F65" i="4" s="1"/>
  <c r="E65" i="4" l="1"/>
  <c r="C66" i="4" s="1"/>
  <c r="D66" i="4" l="1"/>
  <c r="F66" i="4" l="1"/>
  <c r="E66" i="4" l="1"/>
  <c r="C67" i="4" s="1"/>
  <c r="D67" i="4" l="1"/>
  <c r="F67" i="4" s="1"/>
  <c r="E67" i="4" l="1"/>
  <c r="C68" i="4" s="1"/>
  <c r="D68" i="4" s="1"/>
  <c r="F68" i="4" l="1"/>
  <c r="E68" i="4" s="1"/>
  <c r="C69" i="4" s="1"/>
  <c r="D69" i="4" s="1"/>
  <c r="F69" i="4" s="1"/>
  <c r="E69" i="4" s="1"/>
  <c r="C70" i="4" l="1"/>
  <c r="D70" i="4" l="1"/>
  <c r="F70" i="4" s="1"/>
  <c r="E70" i="4" l="1"/>
  <c r="C71" i="4" s="1"/>
  <c r="D71" i="4" l="1"/>
  <c r="F71" i="4" s="1"/>
  <c r="E71" i="4" l="1"/>
  <c r="C72" i="4" s="1"/>
  <c r="D72" i="4" s="1"/>
  <c r="F72" i="4" l="1"/>
  <c r="E72" i="4" s="1"/>
  <c r="C73" i="4" s="1"/>
  <c r="D73" i="4" s="1"/>
  <c r="F73" i="4" s="1"/>
  <c r="E73" i="4" l="1"/>
  <c r="C74" i="4" s="1"/>
  <c r="D74" i="4" s="1"/>
  <c r="F74" i="4" l="1"/>
  <c r="E74" i="4" l="1"/>
  <c r="C75" i="4" s="1"/>
  <c r="D75" i="4" l="1"/>
  <c r="F75" i="4" s="1"/>
  <c r="E75" i="4" l="1"/>
  <c r="C76" i="4" s="1"/>
  <c r="D76" i="4" s="1"/>
  <c r="F76" i="4" l="1"/>
  <c r="E76" i="4" s="1"/>
  <c r="C77" i="4" l="1"/>
  <c r="D77" i="4" s="1"/>
  <c r="F77" i="4" l="1"/>
  <c r="E77" i="4" s="1"/>
  <c r="C78" i="4" s="1"/>
  <c r="D78" i="4" s="1"/>
  <c r="F78" i="4" s="1"/>
  <c r="E78" i="4" s="1"/>
  <c r="C79" i="4" s="1"/>
  <c r="D79" i="4" l="1"/>
  <c r="F79" i="4" l="1"/>
  <c r="E79" i="4" l="1"/>
  <c r="C80" i="4" s="1"/>
  <c r="D80" i="4" l="1"/>
  <c r="F80" i="4"/>
  <c r="E80" i="4" l="1"/>
  <c r="C81" i="4" s="1"/>
  <c r="D81" i="4" s="1"/>
  <c r="F81" i="4" l="1"/>
  <c r="E81" i="4" s="1"/>
  <c r="C82" i="4" s="1"/>
  <c r="D82" i="4" s="1"/>
  <c r="F82" i="4" l="1"/>
  <c r="E82" i="4" s="1"/>
  <c r="C83" i="4" s="1"/>
  <c r="D83" i="4" s="1"/>
  <c r="F83" i="4" l="1"/>
  <c r="E83" i="4" s="1"/>
  <c r="C84" i="4" s="1"/>
  <c r="D84" i="4" s="1"/>
  <c r="F84" i="4" l="1"/>
  <c r="E84" i="4" s="1"/>
  <c r="C85" i="4" l="1"/>
  <c r="D85" i="4" s="1"/>
  <c r="F85" i="4" l="1"/>
  <c r="E85" i="4" s="1"/>
  <c r="C86" i="4" s="1"/>
  <c r="D86" i="4" s="1"/>
  <c r="F86" i="4" s="1"/>
  <c r="E86" i="4" s="1"/>
  <c r="C87" i="4" l="1"/>
  <c r="D87" i="4" s="1"/>
  <c r="F87" i="4" s="1"/>
  <c r="E87" i="4" s="1"/>
  <c r="C88" i="4" s="1"/>
  <c r="D88" i="4" s="1"/>
  <c r="F88" i="4" l="1"/>
  <c r="E88" i="4" l="1"/>
  <c r="C89" i="4" s="1"/>
  <c r="D89" i="4" l="1"/>
  <c r="F89" i="4" s="1"/>
  <c r="E89" i="4" s="1"/>
  <c r="C90" i="4" l="1"/>
  <c r="D90" i="4" s="1"/>
  <c r="F90" i="4" l="1"/>
  <c r="E90" i="4" l="1"/>
  <c r="C91" i="4" s="1"/>
  <c r="D91" i="4" s="1"/>
  <c r="F91" i="4" l="1"/>
  <c r="E91" i="4" l="1"/>
  <c r="C92" i="4" s="1"/>
  <c r="D92" i="4" s="1"/>
  <c r="F92" i="4" l="1"/>
  <c r="E92" i="4" l="1"/>
  <c r="C93" i="4" s="1"/>
  <c r="D93" i="4" l="1"/>
  <c r="F93" i="4" s="1"/>
  <c r="E93" i="4" l="1"/>
  <c r="C94" i="4" s="1"/>
  <c r="D94" i="4" s="1"/>
  <c r="F94" i="4" l="1"/>
  <c r="E94" i="4" s="1"/>
  <c r="C95" i="4" s="1"/>
  <c r="D95" i="4" l="1"/>
  <c r="F95" i="4" s="1"/>
  <c r="E95" i="4" l="1"/>
  <c r="C96" i="4" s="1"/>
  <c r="D96" i="4" s="1"/>
  <c r="F96" i="4" l="1"/>
  <c r="E96" i="4" s="1"/>
  <c r="C97" i="4" s="1"/>
  <c r="D97" i="4" s="1"/>
  <c r="F97" i="4" l="1"/>
  <c r="E97" i="4" s="1"/>
  <c r="C98" i="4" s="1"/>
  <c r="D98" i="4" s="1"/>
  <c r="F98" i="4" l="1"/>
  <c r="E98" i="4" s="1"/>
  <c r="C99" i="4" s="1"/>
  <c r="D99" i="4" s="1"/>
  <c r="F99" i="4" s="1"/>
  <c r="E99" i="4" l="1"/>
  <c r="C100" i="4" s="1"/>
  <c r="D100" i="4" s="1"/>
  <c r="F100" i="4" l="1"/>
  <c r="E100" i="4" s="1"/>
  <c r="C101" i="4" s="1"/>
  <c r="D101" i="4" s="1"/>
  <c r="F101" i="4" l="1"/>
  <c r="E101" i="4" s="1"/>
  <c r="C102" i="4" s="1"/>
  <c r="D102" i="4" s="1"/>
  <c r="F102" i="4" l="1"/>
  <c r="E102" i="4" s="1"/>
  <c r="C103" i="4" s="1"/>
  <c r="D103" i="4" s="1"/>
  <c r="F103" i="4" l="1"/>
  <c r="E103" i="4" s="1"/>
  <c r="C104" i="4" s="1"/>
  <c r="D104" i="4" s="1"/>
  <c r="F104" i="4" s="1"/>
  <c r="E104" i="4" s="1"/>
  <c r="C105" i="4" l="1"/>
  <c r="D105" i="4" s="1"/>
  <c r="F105" i="4" l="1"/>
  <c r="E105" i="4" s="1"/>
  <c r="C106" i="4" s="1"/>
  <c r="D106" i="4" s="1"/>
  <c r="F106" i="4" l="1"/>
  <c r="E106" i="4" s="1"/>
  <c r="C107" i="4" s="1"/>
  <c r="D107" i="4" s="1"/>
  <c r="F107" i="4" l="1"/>
  <c r="E107" i="4" s="1"/>
  <c r="C108" i="4" s="1"/>
  <c r="D108" i="4" s="1"/>
  <c r="F108" i="4" l="1"/>
  <c r="E108" i="4" l="1"/>
  <c r="C109" i="4" s="1"/>
  <c r="D109" i="4" l="1"/>
  <c r="F109" i="4" s="1"/>
  <c r="E109" i="4" s="1"/>
  <c r="C110" i="4" l="1"/>
  <c r="D110" i="4" l="1"/>
  <c r="F110" i="4" s="1"/>
  <c r="E110" i="4" l="1"/>
  <c r="C111" i="4" s="1"/>
  <c r="D111" i="4" s="1"/>
  <c r="F111" i="4" l="1"/>
  <c r="E111" i="4" s="1"/>
  <c r="C112" i="4" s="1"/>
  <c r="D112" i="4" s="1"/>
  <c r="F112" i="4" s="1"/>
  <c r="E112" i="4" l="1"/>
  <c r="C113" i="4" s="1"/>
  <c r="D113" i="4" s="1"/>
  <c r="F113" i="4" l="1"/>
  <c r="E113" i="4" s="1"/>
  <c r="C114" i="4" l="1"/>
  <c r="D114" i="4" s="1"/>
  <c r="F114" i="4" l="1"/>
  <c r="E114" i="4" l="1"/>
  <c r="C115" i="4" s="1"/>
  <c r="D115" i="4" s="1"/>
  <c r="F115" i="4" l="1"/>
  <c r="E115" i="4" l="1"/>
  <c r="C116" i="4" s="1"/>
  <c r="D116" i="4" l="1"/>
  <c r="F116" i="4" s="1"/>
  <c r="E116" i="4" l="1"/>
  <c r="C117" i="4" s="1"/>
  <c r="D117" i="4" s="1"/>
  <c r="F117" i="4" s="1"/>
  <c r="E117" i="4" l="1"/>
  <c r="C118" i="4" s="1"/>
  <c r="D118" i="4" s="1"/>
  <c r="F118" i="4" l="1"/>
  <c r="E118" i="4" s="1"/>
  <c r="C119" i="4" s="1"/>
  <c r="D119" i="4" l="1"/>
  <c r="F119" i="4"/>
  <c r="E119" i="4" l="1"/>
  <c r="C120" i="4" s="1"/>
  <c r="D120" i="4" l="1"/>
  <c r="F120" i="4" s="1"/>
  <c r="E120" i="4" l="1"/>
  <c r="C121" i="4" s="1"/>
  <c r="D121" i="4" l="1"/>
  <c r="F121" i="4" s="1"/>
  <c r="E121" i="4" l="1"/>
  <c r="C122" i="4" s="1"/>
  <c r="D122" i="4" s="1"/>
  <c r="F122" i="4" s="1"/>
  <c r="E122" i="4" l="1"/>
  <c r="C123" i="4" s="1"/>
  <c r="D123" i="4" s="1"/>
  <c r="F123" i="4" l="1"/>
  <c r="E123" i="4" s="1"/>
  <c r="C124" i="4" s="1"/>
  <c r="D124" i="4" s="1"/>
  <c r="F124" i="4" l="1"/>
  <c r="E124" i="4" l="1"/>
  <c r="C125" i="4" s="1"/>
  <c r="D125" i="4" s="1"/>
  <c r="F125" i="4" s="1"/>
  <c r="E125" i="4" s="1"/>
  <c r="C126" i="4" s="1"/>
  <c r="D126" i="4" l="1"/>
  <c r="F126" i="4" s="1"/>
  <c r="E126" i="4" s="1"/>
  <c r="C127" i="4" l="1"/>
  <c r="D127" i="4" l="1"/>
  <c r="F127" i="4" s="1"/>
  <c r="E127" i="4" s="1"/>
  <c r="C128" i="4" l="1"/>
  <c r="D128" i="4" l="1"/>
  <c r="F128" i="4" l="1"/>
  <c r="E128" i="4" l="1"/>
  <c r="C129" i="4" s="1"/>
  <c r="D129" i="4" l="1"/>
  <c r="F129" i="4" s="1"/>
  <c r="E129" i="4" s="1"/>
  <c r="C130" i="4" l="1"/>
  <c r="D130" i="4" s="1"/>
  <c r="F130" i="4" l="1"/>
  <c r="E130" i="4" s="1"/>
  <c r="C131" i="4" s="1"/>
  <c r="D131" i="4" s="1"/>
  <c r="F131" i="4" l="1"/>
  <c r="E131" i="4" s="1"/>
  <c r="C132" i="4" s="1"/>
  <c r="D132" i="4" s="1"/>
  <c r="F132" i="4" l="1"/>
  <c r="E132" i="4" l="1"/>
  <c r="C133" i="4" s="1"/>
  <c r="D133" i="4" s="1"/>
  <c r="F133" i="4" l="1"/>
  <c r="E133" i="4" l="1"/>
  <c r="C134" i="4" s="1"/>
  <c r="D134" i="4" s="1"/>
  <c r="F134" i="4" l="1"/>
  <c r="E134" i="4" l="1"/>
  <c r="C135" i="4" s="1"/>
  <c r="D135" i="4" l="1"/>
  <c r="F135" i="4" s="1"/>
  <c r="E135" i="4" l="1"/>
  <c r="C136" i="4" s="1"/>
  <c r="D136" i="4" l="1"/>
  <c r="F136" i="4" s="1"/>
  <c r="E136" i="4" s="1"/>
  <c r="C137" i="4" l="1"/>
  <c r="D137" i="4" l="1"/>
  <c r="F137" i="4" s="1"/>
  <c r="E137" i="4" s="1"/>
  <c r="C138" i="4" l="1"/>
  <c r="D138" i="4" l="1"/>
  <c r="F138" i="4" s="1"/>
  <c r="E138" i="4" l="1"/>
  <c r="C139" i="4" s="1"/>
  <c r="D139" i="4" s="1"/>
  <c r="F139" i="4" l="1"/>
  <c r="E139" i="4" s="1"/>
  <c r="C140" i="4" s="1"/>
  <c r="D140" i="4" s="1"/>
  <c r="F140" i="4" s="1"/>
  <c r="E140" i="4" s="1"/>
  <c r="C141" i="4" l="1"/>
  <c r="D141" i="4" l="1"/>
  <c r="F141" i="4" s="1"/>
  <c r="E141" i="4" s="1"/>
  <c r="C142" i="4" l="1"/>
  <c r="D142" i="4" l="1"/>
  <c r="F142" i="4" s="1"/>
  <c r="E142" i="4" l="1"/>
  <c r="C143" i="4" s="1"/>
  <c r="D143" i="4" s="1"/>
  <c r="F143" i="4" l="1"/>
  <c r="E143" i="4" s="1"/>
  <c r="C144" i="4" s="1"/>
  <c r="D144" i="4" s="1"/>
  <c r="F144" i="4" s="1"/>
  <c r="E144" i="4" s="1"/>
  <c r="C145" i="4" l="1"/>
  <c r="D145" i="4" s="1"/>
  <c r="F145" i="4" l="1"/>
  <c r="E145" i="4" s="1"/>
  <c r="C146" i="4" s="1"/>
  <c r="D146" i="4" l="1"/>
  <c r="F146" i="4" s="1"/>
  <c r="E146" i="4" l="1"/>
  <c r="C147" i="4" s="1"/>
  <c r="D147" i="4" s="1"/>
  <c r="F147" i="4" l="1"/>
  <c r="E147" i="4" s="1"/>
  <c r="C148" i="4" s="1"/>
  <c r="D148" i="4" l="1"/>
  <c r="F148" i="4" s="1"/>
  <c r="E148" i="4" s="1"/>
  <c r="C149" i="4" l="1"/>
  <c r="D149" i="4" s="1"/>
  <c r="F149" i="4" l="1"/>
  <c r="E149" i="4" s="1"/>
  <c r="C150" i="4" s="1"/>
  <c r="D150" i="4" s="1"/>
  <c r="F150" i="4" s="1"/>
  <c r="E150" i="4" s="1"/>
  <c r="C151" i="4" l="1"/>
  <c r="D151" i="4" l="1"/>
  <c r="F151" i="4" s="1"/>
  <c r="E151" i="4" l="1"/>
  <c r="C152" i="4" s="1"/>
  <c r="D152" i="4" s="1"/>
  <c r="F152" i="4" l="1"/>
  <c r="E152" i="4" s="1"/>
  <c r="C153" i="4" s="1"/>
  <c r="D153" i="4" s="1"/>
  <c r="F153" i="4" s="1"/>
  <c r="E153" i="4" s="1"/>
  <c r="C154" i="4" l="1"/>
  <c r="D154" i="4" l="1"/>
  <c r="F154" i="4" l="1"/>
  <c r="E154" i="4" l="1"/>
  <c r="C155" i="4" s="1"/>
  <c r="D155" i="4" l="1"/>
  <c r="F155" i="4" s="1"/>
  <c r="E155" i="4" l="1"/>
  <c r="C156" i="4" s="1"/>
  <c r="D156" i="4" s="1"/>
  <c r="F156" i="4" l="1"/>
  <c r="E156" i="4" s="1"/>
  <c r="C157" i="4" s="1"/>
  <c r="D157" i="4" s="1"/>
  <c r="F157" i="4" l="1"/>
  <c r="E157" i="4" s="1"/>
  <c r="C158" i="4" s="1"/>
  <c r="D158" i="4" s="1"/>
  <c r="F158" i="4" l="1"/>
  <c r="E158" i="4" s="1"/>
  <c r="C159" i="4" s="1"/>
  <c r="D159" i="4" l="1"/>
  <c r="F159" i="4"/>
  <c r="E159" i="4" l="1"/>
  <c r="C160" i="4" s="1"/>
  <c r="D160" i="4" s="1"/>
  <c r="F160" i="4" l="1"/>
  <c r="E160" i="4" s="1"/>
  <c r="C161" i="4" s="1"/>
  <c r="D161" i="4" l="1"/>
  <c r="F161" i="4" s="1"/>
  <c r="E161" i="4" l="1"/>
  <c r="C162" i="4" s="1"/>
  <c r="D162" i="4" s="1"/>
  <c r="F162" i="4" l="1"/>
  <c r="E162" i="4" s="1"/>
  <c r="C163" i="4" s="1"/>
  <c r="D163" i="4" s="1"/>
  <c r="F163" i="4" l="1"/>
  <c r="E163" i="4" l="1"/>
  <c r="C164" i="4" s="1"/>
  <c r="D164" i="4" s="1"/>
  <c r="F164" i="4" l="1"/>
  <c r="E164" i="4" l="1"/>
  <c r="C165" i="4" s="1"/>
  <c r="D165" i="4" s="1"/>
  <c r="F165" i="4" l="1"/>
  <c r="E165" i="4" l="1"/>
  <c r="C166" i="4" s="1"/>
  <c r="D166" i="4" l="1"/>
  <c r="F166" i="4"/>
  <c r="E166" i="4" l="1"/>
  <c r="C167" i="4" s="1"/>
  <c r="D167" i="4" s="1"/>
  <c r="F167" i="4" l="1"/>
  <c r="E167" i="4" s="1"/>
  <c r="C168" i="4" s="1"/>
  <c r="D168" i="4" s="1"/>
  <c r="F168" i="4" l="1"/>
  <c r="E168" i="4" l="1"/>
  <c r="C169" i="4" s="1"/>
  <c r="D169" i="4" l="1"/>
  <c r="F169" i="4" s="1"/>
  <c r="E169" i="4" l="1"/>
  <c r="C170" i="4" s="1"/>
  <c r="D170" i="4" l="1"/>
  <c r="F170" i="4" s="1"/>
  <c r="E170" i="4" l="1"/>
  <c r="C171" i="4" s="1"/>
  <c r="D171" i="4" s="1"/>
  <c r="F171" i="4" l="1"/>
  <c r="E171" i="4" s="1"/>
  <c r="C172" i="4" s="1"/>
  <c r="D172" i="4" s="1"/>
  <c r="F172" i="4" s="1"/>
  <c r="E172" i="4" s="1"/>
  <c r="C173" i="4" s="1"/>
  <c r="D173" i="4" l="1"/>
  <c r="F173" i="4"/>
  <c r="E173" i="4" l="1"/>
  <c r="C174" i="4" s="1"/>
  <c r="D174" i="4" s="1"/>
  <c r="F174" i="4" l="1"/>
  <c r="E174" i="4" l="1"/>
  <c r="C175" i="4" s="1"/>
  <c r="D175" i="4" l="1"/>
  <c r="F175" i="4" s="1"/>
  <c r="E175" i="4" l="1"/>
  <c r="C176" i="4" s="1"/>
  <c r="D176" i="4" s="1"/>
  <c r="F176" i="4" l="1"/>
  <c r="E176" i="4" s="1"/>
  <c r="C177" i="4" s="1"/>
  <c r="D177" i="4" s="1"/>
  <c r="F177" i="4" l="1"/>
  <c r="E177" i="4" s="1"/>
  <c r="C178" i="4" s="1"/>
  <c r="D178" i="4" s="1"/>
  <c r="F178" i="4" l="1"/>
  <c r="E178" i="4" l="1"/>
  <c r="C179" i="4" s="1"/>
  <c r="D179" i="4" l="1"/>
  <c r="F179" i="4" s="1"/>
  <c r="E179" i="4" l="1"/>
  <c r="C180" i="4" s="1"/>
  <c r="D180" i="4" s="1"/>
  <c r="F180" i="4" l="1"/>
  <c r="E180" i="4" s="1"/>
  <c r="C181" i="4" s="1"/>
  <c r="D181" i="4" s="1"/>
  <c r="F181" i="4" s="1"/>
  <c r="E181" i="4" s="1"/>
  <c r="C182" i="4" s="1"/>
  <c r="D182" i="4" l="1"/>
  <c r="F182" i="4" s="1"/>
  <c r="E182" i="4" s="1"/>
  <c r="C183" i="4" l="1"/>
  <c r="D183" i="4" l="1"/>
  <c r="F183" i="4" l="1"/>
  <c r="E183" i="4" l="1"/>
  <c r="C184" i="4" s="1"/>
  <c r="D184" i="4" l="1"/>
  <c r="F184" i="4" s="1"/>
  <c r="E184" i="4" l="1"/>
  <c r="C185" i="4" s="1"/>
  <c r="D185" i="4" l="1"/>
  <c r="F185" i="4" l="1"/>
  <c r="E185" i="4" l="1"/>
  <c r="C186" i="4" s="1"/>
  <c r="D186" i="4" l="1"/>
  <c r="F186" i="4" s="1"/>
  <c r="E186" i="4" l="1"/>
  <c r="C187" i="4" s="1"/>
  <c r="D187" i="4" l="1"/>
  <c r="F187" i="4" s="1"/>
  <c r="E187" i="4" l="1"/>
  <c r="C188" i="4" s="1"/>
  <c r="D188" i="4" l="1"/>
  <c r="F188" i="4"/>
  <c r="E188" i="4" l="1"/>
  <c r="C189" i="4" s="1"/>
  <c r="D189" i="4" s="1"/>
  <c r="F189" i="4" l="1"/>
  <c r="E189" i="4" s="1"/>
  <c r="C190" i="4" s="1"/>
  <c r="D190" i="4" l="1"/>
  <c r="F190" i="4" s="1"/>
  <c r="E190" i="4" l="1"/>
  <c r="C191" i="4" s="1"/>
  <c r="D191" i="4" s="1"/>
  <c r="F191" i="4" l="1"/>
  <c r="E191" i="4" s="1"/>
  <c r="C192" i="4" s="1"/>
  <c r="D192" i="4" s="1"/>
  <c r="F192" i="4" l="1"/>
  <c r="E192" i="4" s="1"/>
  <c r="C193" i="4" s="1"/>
  <c r="D193" i="4" s="1"/>
  <c r="F193" i="4" s="1"/>
  <c r="E193" i="4" s="1"/>
  <c r="C194" i="4" s="1"/>
  <c r="D194" i="4" s="1"/>
  <c r="F194" i="4" l="1"/>
  <c r="E194" i="4" s="1"/>
  <c r="C195" i="4" s="1"/>
  <c r="D195" i="4" s="1"/>
  <c r="F195" i="4" s="1"/>
  <c r="E195" i="4" s="1"/>
  <c r="C196" i="4" l="1"/>
  <c r="D196" i="4" s="1"/>
  <c r="F196" i="4" l="1"/>
  <c r="E196" i="4" s="1"/>
  <c r="C197" i="4" s="1"/>
  <c r="D197" i="4" s="1"/>
  <c r="F197" i="4" s="1"/>
  <c r="E197" i="4" s="1"/>
  <c r="C198" i="4" s="1"/>
  <c r="D198" i="4" s="1"/>
  <c r="F198" i="4" l="1"/>
  <c r="E198" i="4" s="1"/>
  <c r="C199" i="4" s="1"/>
  <c r="D199" i="4" s="1"/>
  <c r="F199" i="4" l="1"/>
  <c r="E199" i="4" s="1"/>
  <c r="C200" i="4" s="1"/>
  <c r="D200" i="4" s="1"/>
  <c r="F200" i="4" l="1"/>
  <c r="E200" i="4" l="1"/>
  <c r="C201" i="4" s="1"/>
  <c r="D201" i="4" l="1"/>
  <c r="F201" i="4" s="1"/>
  <c r="E201" i="4" s="1"/>
  <c r="C202" i="4" l="1"/>
  <c r="D202" i="4" s="1"/>
  <c r="F202" i="4" l="1"/>
  <c r="E202" i="4" s="1"/>
  <c r="C203" i="4" s="1"/>
  <c r="D203" i="4" s="1"/>
  <c r="F203" i="4" s="1"/>
  <c r="E203" i="4" l="1"/>
  <c r="C204" i="4" s="1"/>
  <c r="D204" i="4" s="1"/>
  <c r="F204" i="4" l="1"/>
  <c r="E204" i="4" s="1"/>
  <c r="C205" i="4" s="1"/>
  <c r="D205" i="4" l="1"/>
  <c r="F205" i="4" s="1"/>
  <c r="E205" i="4" l="1"/>
  <c r="C206" i="4" s="1"/>
  <c r="D206" i="4" s="1"/>
  <c r="F206" i="4" l="1"/>
  <c r="E206" i="4" s="1"/>
  <c r="C207" i="4" l="1"/>
  <c r="D207" i="4" s="1"/>
  <c r="F207" i="4" s="1"/>
  <c r="E207" i="4" l="1"/>
  <c r="C208" i="4" s="1"/>
  <c r="D208" i="4" l="1"/>
  <c r="F208" i="4" s="1"/>
  <c r="E208" i="4" l="1"/>
  <c r="C209" i="4" s="1"/>
  <c r="D209" i="4" l="1"/>
  <c r="F209" i="4" s="1"/>
  <c r="E209" i="4" s="1"/>
  <c r="C210" i="4" s="1"/>
  <c r="D210" i="4" l="1"/>
  <c r="F210" i="4" s="1"/>
  <c r="E210" i="4" s="1"/>
  <c r="C211" i="4" l="1"/>
  <c r="D211" i="4" l="1"/>
  <c r="F211" i="4" s="1"/>
  <c r="E211" i="4" l="1"/>
  <c r="C212" i="4" s="1"/>
  <c r="D212" i="4" l="1"/>
  <c r="F212" i="4" s="1"/>
  <c r="E212" i="4" s="1"/>
  <c r="C213" i="4" s="1"/>
  <c r="D213" i="4" s="1"/>
  <c r="F213" i="4" s="1"/>
  <c r="E213" i="4" l="1"/>
  <c r="C214" i="4" s="1"/>
  <c r="D214" i="4" l="1"/>
  <c r="F214" i="4" s="1"/>
  <c r="E214" i="4" s="1"/>
  <c r="C215" i="4" s="1"/>
  <c r="D215" i="4" s="1"/>
  <c r="F215" i="4" s="1"/>
  <c r="E215" i="4" l="1"/>
  <c r="C216" i="4" s="1"/>
  <c r="D216" i="4" s="1"/>
  <c r="F216" i="4" s="1"/>
  <c r="E216" i="4" s="1"/>
  <c r="C217" i="4" l="1"/>
  <c r="D217" i="4" l="1"/>
  <c r="F217" i="4" s="1"/>
  <c r="E217" i="4" l="1"/>
  <c r="C218" i="4" s="1"/>
  <c r="D218" i="4" l="1"/>
  <c r="F218" i="4" s="1"/>
  <c r="E218" i="4" s="1"/>
  <c r="C219" i="4" s="1"/>
  <c r="D219" i="4" s="1"/>
  <c r="F219" i="4" s="1"/>
  <c r="E219" i="4" l="1"/>
  <c r="C220" i="4" s="1"/>
  <c r="D220" i="4" s="1"/>
  <c r="F220" i="4" s="1"/>
  <c r="E220" i="4" s="1"/>
  <c r="C221" i="4" s="1"/>
  <c r="D221" i="4" l="1"/>
  <c r="F221" i="4" s="1"/>
  <c r="E221" i="4" l="1"/>
  <c r="C222" i="4" s="1"/>
  <c r="D222" i="4" l="1"/>
  <c r="F222" i="4" s="1"/>
  <c r="E222" i="4" l="1"/>
  <c r="C223" i="4" s="1"/>
  <c r="D223" i="4" l="1"/>
  <c r="F223" i="4" s="1"/>
  <c r="E223" i="4" l="1"/>
  <c r="C224" i="4" s="1"/>
  <c r="D224" i="4" l="1"/>
  <c r="F224" i="4" s="1"/>
  <c r="E224" i="4" l="1"/>
  <c r="C225" i="4" s="1"/>
  <c r="D225" i="4" l="1"/>
  <c r="F225" i="4" s="1"/>
  <c r="E225" i="4" l="1"/>
  <c r="C226" i="4" s="1"/>
  <c r="D226" i="4" l="1"/>
  <c r="F226" i="4" s="1"/>
  <c r="E226" i="4" s="1"/>
  <c r="C227" i="4" s="1"/>
  <c r="D227" i="4" l="1"/>
  <c r="F227" i="4" s="1"/>
  <c r="E227" i="4" s="1"/>
  <c r="C228" i="4" s="1"/>
  <c r="D228" i="4" l="1"/>
  <c r="F228" i="4" s="1"/>
  <c r="E228" i="4" l="1"/>
  <c r="C229" i="4" s="1"/>
  <c r="D229" i="4" l="1"/>
  <c r="F229" i="4" s="1"/>
  <c r="E229" i="4" s="1"/>
  <c r="C230" i="4" s="1"/>
  <c r="D230" i="4" l="1"/>
  <c r="F230" i="4" s="1"/>
  <c r="E230" i="4" s="1"/>
  <c r="C231" i="4" s="1"/>
  <c r="D231" i="4" l="1"/>
  <c r="F231" i="4" s="1"/>
  <c r="E231" i="4" l="1"/>
  <c r="C232" i="4" s="1"/>
  <c r="D232" i="4" l="1"/>
  <c r="F232" i="4" s="1"/>
  <c r="E232" i="4" l="1"/>
  <c r="C233" i="4" s="1"/>
  <c r="D233" i="4" l="1"/>
  <c r="F233" i="4" s="1"/>
  <c r="E233" i="4" s="1"/>
  <c r="C234" i="4" s="1"/>
  <c r="D234" i="4" l="1"/>
  <c r="F234" i="4" s="1"/>
  <c r="E234" i="4" l="1"/>
  <c r="C235" i="4" s="1"/>
  <c r="D235" i="4" l="1"/>
  <c r="F235" i="4" s="1"/>
  <c r="E235" i="4" s="1"/>
  <c r="C236" i="4" s="1"/>
  <c r="D236" i="4" l="1"/>
  <c r="F236" i="4" s="1"/>
  <c r="E236" i="4" l="1"/>
  <c r="C237" i="4" s="1"/>
  <c r="D237" i="4" l="1"/>
  <c r="F237" i="4" s="1"/>
  <c r="E237" i="4" s="1"/>
  <c r="C238" i="4" s="1"/>
  <c r="D238" i="4" l="1"/>
  <c r="F238" i="4" s="1"/>
  <c r="E238" i="4" s="1"/>
  <c r="C239" i="4" l="1"/>
  <c r="D239" i="4" s="1"/>
  <c r="F239" i="4" s="1"/>
  <c r="E239" i="4" l="1"/>
  <c r="C240" i="4" s="1"/>
  <c r="D240" i="4" l="1"/>
  <c r="F240" i="4" s="1"/>
  <c r="E240" i="4" s="1"/>
  <c r="C241" i="4" l="1"/>
  <c r="D241" i="4" s="1"/>
  <c r="F241" i="4" s="1"/>
  <c r="E241" i="4" l="1"/>
  <c r="C242" i="4" s="1"/>
  <c r="D242" i="4" l="1"/>
  <c r="F242" i="4" s="1"/>
  <c r="E242" i="4" l="1"/>
  <c r="C243" i="4" s="1"/>
  <c r="D243" i="4" l="1"/>
  <c r="F243" i="4" s="1"/>
  <c r="E243" i="4" s="1"/>
  <c r="C244" i="4" s="1"/>
  <c r="D244" i="4" l="1"/>
  <c r="F244" i="4" s="1"/>
  <c r="E244" i="4" l="1"/>
  <c r="C245" i="4" s="1"/>
  <c r="D245" i="4" l="1"/>
  <c r="F245" i="4" s="1"/>
  <c r="E245" i="4" l="1"/>
  <c r="C246" i="4" s="1"/>
  <c r="D246" i="4" l="1"/>
  <c r="F246" i="4" s="1"/>
  <c r="E246" i="4" l="1"/>
  <c r="C247" i="4" s="1"/>
  <c r="D247" i="4" l="1"/>
  <c r="F247" i="4" s="1"/>
  <c r="E247" i="4" s="1"/>
  <c r="C248" i="4" s="1"/>
  <c r="D248" i="4" l="1"/>
  <c r="F248" i="4" s="1"/>
  <c r="E248" i="4" s="1"/>
  <c r="C249" i="4" s="1"/>
  <c r="D249" i="4" l="1"/>
  <c r="F249" i="4" s="1"/>
  <c r="E249" i="4" l="1"/>
  <c r="C250" i="4" s="1"/>
  <c r="D250" i="4" l="1"/>
  <c r="F250" i="4" s="1"/>
  <c r="E250" i="4" l="1"/>
  <c r="C251" i="4" s="1"/>
  <c r="D251" i="4" l="1"/>
  <c r="F251" i="4" s="1"/>
  <c r="E251" i="4" s="1"/>
  <c r="C252" i="4" l="1"/>
  <c r="D252" i="4" s="1"/>
  <c r="F252" i="4" s="1"/>
  <c r="E252" i="4" s="1"/>
  <c r="C253" i="4" s="1"/>
  <c r="D253" i="4" l="1"/>
  <c r="F253" i="4" s="1"/>
  <c r="E253" i="4" s="1"/>
  <c r="C254" i="4" s="1"/>
  <c r="D254" i="4" l="1"/>
  <c r="F254" i="4" s="1"/>
  <c r="E254" i="4" l="1"/>
  <c r="C255" i="4" s="1"/>
  <c r="D255" i="4" l="1"/>
  <c r="F255" i="4" s="1"/>
  <c r="E255" i="4" s="1"/>
  <c r="C256" i="4" s="1"/>
  <c r="D256" i="4" l="1"/>
  <c r="F256" i="4" s="1"/>
  <c r="E256" i="4" l="1"/>
  <c r="C257" i="4" s="1"/>
  <c r="D257" i="4" l="1"/>
  <c r="F257" i="4" s="1"/>
  <c r="E257" i="4" s="1"/>
  <c r="C258" i="4" s="1"/>
  <c r="D258" i="4" l="1"/>
  <c r="F258" i="4" s="1"/>
  <c r="E258" i="4" s="1"/>
  <c r="C259" i="4" s="1"/>
  <c r="D259" i="4" l="1"/>
  <c r="F259" i="4" s="1"/>
  <c r="E259" i="4" s="1"/>
  <c r="C260" i="4" s="1"/>
  <c r="D260" i="4" l="1"/>
  <c r="F260" i="4" s="1"/>
  <c r="E260" i="4" l="1"/>
  <c r="C261" i="4" s="1"/>
  <c r="D261" i="4" l="1"/>
  <c r="F261" i="4" s="1"/>
  <c r="E261" i="4" s="1"/>
  <c r="C262" i="4" s="1"/>
  <c r="D262" i="4" l="1"/>
  <c r="F262" i="4" s="1"/>
  <c r="E262" i="4" l="1"/>
  <c r="C263" i="4" s="1"/>
  <c r="D263" i="4" l="1"/>
  <c r="F263" i="4" s="1"/>
  <c r="E263" i="4" l="1"/>
  <c r="C264" i="4" s="1"/>
  <c r="D264" i="4" l="1"/>
  <c r="F264" i="4" s="1"/>
  <c r="E264" i="4" l="1"/>
  <c r="C265" i="4" s="1"/>
  <c r="D265" i="4" l="1"/>
  <c r="F265" i="4" s="1"/>
  <c r="E265" i="4" l="1"/>
  <c r="C266" i="4" s="1"/>
  <c r="D266" i="4" l="1"/>
  <c r="F266" i="4" s="1"/>
  <c r="E266" i="4" s="1"/>
  <c r="C267" i="4" s="1"/>
  <c r="D267" i="4" l="1"/>
  <c r="F267" i="4" s="1"/>
  <c r="E267" i="4" s="1"/>
  <c r="C268" i="4" s="1"/>
  <c r="D268" i="4" l="1"/>
  <c r="F268" i="4" s="1"/>
  <c r="E268" i="4" l="1"/>
  <c r="C269" i="4" s="1"/>
  <c r="D269" i="4" l="1"/>
  <c r="F269" i="4" s="1"/>
  <c r="E269" i="4" s="1"/>
  <c r="C270" i="4" s="1"/>
  <c r="D270" i="4" l="1"/>
  <c r="F270" i="4" s="1"/>
  <c r="E270" i="4" s="1"/>
  <c r="C271" i="4" s="1"/>
  <c r="D271" i="4" l="1"/>
  <c r="F271" i="4" s="1"/>
  <c r="E271" i="4" s="1"/>
  <c r="C272" i="4" l="1"/>
  <c r="D272" i="4" s="1"/>
  <c r="F272" i="4" s="1"/>
  <c r="E272" i="4" s="1"/>
  <c r="C273" i="4" s="1"/>
  <c r="D273" i="4" l="1"/>
  <c r="F273" i="4" s="1"/>
  <c r="E273" i="4" l="1"/>
  <c r="C274" i="4" s="1"/>
  <c r="D274" i="4" l="1"/>
  <c r="F274" i="4" s="1"/>
  <c r="E274" i="4" s="1"/>
  <c r="C275" i="4" s="1"/>
  <c r="D275" i="4" l="1"/>
  <c r="F275" i="4" s="1"/>
  <c r="E275" i="4" s="1"/>
  <c r="C276" i="4" l="1"/>
  <c r="D276" i="4" s="1"/>
  <c r="F276" i="4" s="1"/>
  <c r="E276" i="4" s="1"/>
  <c r="C277" i="4" s="1"/>
  <c r="D277" i="4" l="1"/>
  <c r="F277" i="4" s="1"/>
  <c r="E277" i="4" s="1"/>
  <c r="C278" i="4" s="1"/>
  <c r="D278" i="4" l="1"/>
  <c r="F278" i="4" s="1"/>
  <c r="E278" i="4" s="1"/>
  <c r="C279" i="4" s="1"/>
  <c r="D279" i="4" l="1"/>
  <c r="F279" i="4" s="1"/>
  <c r="E279" i="4" s="1"/>
  <c r="C280" i="4" s="1"/>
  <c r="D280" i="4" l="1"/>
  <c r="F280" i="4" s="1"/>
  <c r="E280" i="4" l="1"/>
  <c r="C281" i="4" s="1"/>
  <c r="D281" i="4" l="1"/>
  <c r="F281" i="4" s="1"/>
  <c r="E281" i="4" l="1"/>
  <c r="C282" i="4" s="1"/>
  <c r="D282" i="4" l="1"/>
  <c r="F282" i="4" s="1"/>
  <c r="E282" i="4" s="1"/>
  <c r="C283" i="4" s="1"/>
  <c r="D283" i="4" l="1"/>
  <c r="F283" i="4" s="1"/>
  <c r="E283" i="4" s="1"/>
  <c r="C284" i="4" s="1"/>
  <c r="D284" i="4" l="1"/>
  <c r="F284" i="4" s="1"/>
  <c r="E284" i="4" l="1"/>
  <c r="C285" i="4" s="1"/>
  <c r="D285" i="4" l="1"/>
  <c r="F285" i="4" s="1"/>
  <c r="E285" i="4" s="1"/>
  <c r="C286" i="4" s="1"/>
  <c r="D286" i="4" l="1"/>
  <c r="F286" i="4" s="1"/>
  <c r="E286" i="4" s="1"/>
  <c r="C287" i="4" s="1"/>
  <c r="D287" i="4" l="1"/>
  <c r="F287" i="4" s="1"/>
  <c r="E287" i="4" l="1"/>
  <c r="C288" i="4" s="1"/>
  <c r="D288" i="4" l="1"/>
  <c r="F288" i="4" s="1"/>
  <c r="E288" i="4" s="1"/>
  <c r="C289" i="4" s="1"/>
  <c r="D289" i="4" l="1"/>
  <c r="F289" i="4" s="1"/>
  <c r="E289" i="4" s="1"/>
  <c r="C290" i="4" s="1"/>
  <c r="D290" i="4" l="1"/>
  <c r="F290" i="4" s="1"/>
  <c r="E290" i="4" s="1"/>
  <c r="C291" i="4" s="1"/>
  <c r="D291" i="4" l="1"/>
  <c r="F291" i="4" s="1"/>
  <c r="E291" i="4" l="1"/>
  <c r="C292" i="4" s="1"/>
  <c r="D292" i="4" l="1"/>
  <c r="F292" i="4" s="1"/>
  <c r="E292" i="4" l="1"/>
  <c r="C293" i="4" s="1"/>
  <c r="D293" i="4" l="1"/>
  <c r="F293" i="4" s="1"/>
  <c r="E293" i="4" s="1"/>
  <c r="C294" i="4" s="1"/>
  <c r="D294" i="4" l="1"/>
  <c r="F294" i="4" s="1"/>
  <c r="E294" i="4" l="1"/>
  <c r="C295" i="4" s="1"/>
  <c r="D295" i="4" l="1"/>
  <c r="F295" i="4" s="1"/>
  <c r="E295" i="4" s="1"/>
  <c r="C296" i="4" l="1"/>
  <c r="D296" i="4" s="1"/>
  <c r="F296" i="4" s="1"/>
  <c r="E296" i="4" s="1"/>
  <c r="C297" i="4" s="1"/>
  <c r="D297" i="4" l="1"/>
  <c r="F297" i="4" s="1"/>
  <c r="E297" i="4" l="1"/>
  <c r="C298" i="4" s="1"/>
  <c r="D298" i="4" l="1"/>
  <c r="F298" i="4" s="1"/>
  <c r="E298" i="4" l="1"/>
  <c r="C299" i="4" s="1"/>
  <c r="D299" i="4" l="1"/>
  <c r="F299" i="4" s="1"/>
  <c r="E299" i="4" s="1"/>
  <c r="C300" i="4" s="1"/>
  <c r="D300" i="4" l="1"/>
  <c r="F300" i="4" s="1"/>
  <c r="E300" i="4" s="1"/>
  <c r="C301" i="4" s="1"/>
  <c r="D301" i="4" l="1"/>
  <c r="F301" i="4" s="1"/>
  <c r="E301" i="4" s="1"/>
  <c r="C302" i="4" s="1"/>
  <c r="D302" i="4" l="1"/>
  <c r="F302" i="4" s="1"/>
  <c r="E302" i="4" s="1"/>
  <c r="C303" i="4" s="1"/>
  <c r="D303" i="4" l="1"/>
  <c r="F303" i="4" s="1"/>
  <c r="E303" i="4" s="1"/>
  <c r="C304" i="4" s="1"/>
  <c r="D304" i="4" l="1"/>
  <c r="F304" i="4" s="1"/>
  <c r="E304" i="4" s="1"/>
  <c r="C305" i="4" s="1"/>
  <c r="D305" i="4" l="1"/>
  <c r="F305" i="4" s="1"/>
  <c r="E305" i="4" l="1"/>
  <c r="C306" i="4" s="1"/>
  <c r="D306" i="4" l="1"/>
  <c r="F306" i="4" s="1"/>
  <c r="E306" i="4" s="1"/>
  <c r="C307" i="4" s="1"/>
  <c r="D307" i="4" l="1"/>
  <c r="F307" i="4" s="1"/>
  <c r="E307" i="4" l="1"/>
  <c r="C308" i="4" s="1"/>
  <c r="D308" i="4" l="1"/>
  <c r="F308" i="4" s="1"/>
  <c r="E308" i="4" l="1"/>
  <c r="C309" i="4" s="1"/>
  <c r="D309" i="4" l="1"/>
  <c r="F309" i="4" s="1"/>
  <c r="E309" i="4" s="1"/>
  <c r="C310" i="4" s="1"/>
  <c r="D310" i="4" l="1"/>
  <c r="F310" i="4" s="1"/>
  <c r="E310" i="4" s="1"/>
  <c r="C311" i="4" s="1"/>
  <c r="D311" i="4" l="1"/>
  <c r="F311" i="4" s="1"/>
  <c r="E311" i="4" l="1"/>
  <c r="C312" i="4" s="1"/>
  <c r="D312" i="4" l="1"/>
  <c r="F312" i="4" s="1"/>
  <c r="E312" i="4" l="1"/>
  <c r="C313" i="4" s="1"/>
  <c r="D313" i="4" l="1"/>
  <c r="F313" i="4" s="1"/>
  <c r="E313" i="4" l="1"/>
  <c r="C314" i="4" s="1"/>
  <c r="D314" i="4" l="1"/>
  <c r="F314" i="4" s="1"/>
  <c r="E314" i="4" l="1"/>
  <c r="C315" i="4" s="1"/>
  <c r="D315" i="4" l="1"/>
  <c r="F315" i="4" s="1"/>
  <c r="E315" i="4" l="1"/>
  <c r="C316" i="4" s="1"/>
  <c r="D316" i="4" l="1"/>
  <c r="F316" i="4" s="1"/>
  <c r="E316" i="4" l="1"/>
  <c r="C317" i="4" s="1"/>
  <c r="D317" i="4" l="1"/>
  <c r="F317" i="4" s="1"/>
  <c r="E317" i="4" l="1"/>
  <c r="C318" i="4" s="1"/>
  <c r="D318" i="4" l="1"/>
  <c r="F318" i="4" s="1"/>
  <c r="E318" i="4" l="1"/>
  <c r="C319" i="4" s="1"/>
  <c r="D319" i="4" l="1"/>
  <c r="F319" i="4" s="1"/>
  <c r="E319" i="4" s="1"/>
  <c r="C320" i="4" s="1"/>
  <c r="D320" i="4" l="1"/>
  <c r="F320" i="4" s="1"/>
  <c r="E320" i="4" s="1"/>
  <c r="C321" i="4" s="1"/>
  <c r="D321" i="4" l="1"/>
  <c r="F321" i="4" s="1"/>
  <c r="E321" i="4" s="1"/>
  <c r="C322" i="4" s="1"/>
  <c r="D322" i="4" l="1"/>
  <c r="F322" i="4" s="1"/>
  <c r="E322" i="4" l="1"/>
  <c r="C323" i="4" s="1"/>
  <c r="D323" i="4" l="1"/>
  <c r="F323" i="4" s="1"/>
  <c r="E323" i="4" l="1"/>
  <c r="C324" i="4" s="1"/>
  <c r="D324" i="4" l="1"/>
  <c r="F324" i="4" s="1"/>
  <c r="E324" i="4" s="1"/>
  <c r="C325" i="4" s="1"/>
  <c r="D325" i="4" l="1"/>
  <c r="F325" i="4" s="1"/>
  <c r="E325" i="4" s="1"/>
  <c r="C326" i="4" s="1"/>
  <c r="D326" i="4" l="1"/>
  <c r="F326" i="4" s="1"/>
  <c r="E326" i="4" l="1"/>
  <c r="C327" i="4" s="1"/>
  <c r="D327" i="4" l="1"/>
  <c r="F327" i="4" s="1"/>
  <c r="E327" i="4" s="1"/>
  <c r="C328" i="4" l="1"/>
  <c r="D328" i="4" s="1"/>
  <c r="F328" i="4" s="1"/>
  <c r="E328" i="4" l="1"/>
  <c r="C329" i="4" s="1"/>
  <c r="D329" i="4" l="1"/>
  <c r="F329" i="4" s="1"/>
  <c r="E329" i="4" s="1"/>
  <c r="C330" i="4" s="1"/>
  <c r="D330" i="4" l="1"/>
  <c r="F330" i="4" s="1"/>
  <c r="E330" i="4" s="1"/>
  <c r="C331" i="4" s="1"/>
  <c r="D331" i="4" l="1"/>
  <c r="F331" i="4" s="1"/>
  <c r="E331" i="4" l="1"/>
  <c r="C332" i="4" s="1"/>
  <c r="D332" i="4" l="1"/>
  <c r="F332" i="4" s="1"/>
  <c r="E332" i="4" s="1"/>
  <c r="C333" i="4" s="1"/>
  <c r="D333" i="4" l="1"/>
  <c r="F333" i="4" s="1"/>
  <c r="E333" i="4" s="1"/>
  <c r="C334" i="4" s="1"/>
  <c r="D334" i="4" l="1"/>
  <c r="F334" i="4" s="1"/>
  <c r="E334" i="4" s="1"/>
  <c r="C335" i="4" l="1"/>
  <c r="D335" i="4" s="1"/>
  <c r="F335" i="4" s="1"/>
  <c r="E335" i="4" l="1"/>
  <c r="C336" i="4" s="1"/>
  <c r="D336" i="4" s="1"/>
  <c r="F336" i="4" s="1"/>
  <c r="E336" i="4" l="1"/>
  <c r="C337" i="4" s="1"/>
  <c r="D337" i="4" s="1"/>
  <c r="F337" i="4" s="1"/>
  <c r="E337" i="4" l="1"/>
  <c r="C338" i="4" s="1"/>
  <c r="D338" i="4" s="1"/>
  <c r="F338" i="4" s="1"/>
  <c r="E338" i="4" l="1"/>
  <c r="C339" i="4" s="1"/>
  <c r="D339" i="4" l="1"/>
  <c r="F339" i="4" s="1"/>
  <c r="E339" i="4" s="1"/>
  <c r="C340" i="4" s="1"/>
  <c r="D340" i="4" l="1"/>
  <c r="F340" i="4" s="1"/>
  <c r="E340" i="4" l="1"/>
  <c r="C341" i="4" s="1"/>
  <c r="D341" i="4" l="1"/>
  <c r="F341" i="4" s="1"/>
  <c r="E341" i="4" l="1"/>
  <c r="C342" i="4" s="1"/>
  <c r="D342" i="4" l="1"/>
  <c r="F342" i="4" s="1"/>
  <c r="E342" i="4" l="1"/>
  <c r="C343" i="4" s="1"/>
  <c r="D343" i="4" l="1"/>
  <c r="F343" i="4" s="1"/>
  <c r="E343" i="4" s="1"/>
  <c r="C344" i="4" s="1"/>
  <c r="D344" i="4" l="1"/>
  <c r="F344" i="4" s="1"/>
  <c r="E344" i="4" s="1"/>
  <c r="C345" i="4" l="1"/>
  <c r="D345" i="4" s="1"/>
  <c r="F345" i="4" s="1"/>
  <c r="E345" i="4" l="1"/>
  <c r="C346" i="4" s="1"/>
  <c r="D346" i="4" s="1"/>
  <c r="F346" i="4" s="1"/>
  <c r="E346" i="4" s="1"/>
  <c r="C347" i="4" s="1"/>
  <c r="D347" i="4" l="1"/>
  <c r="F347" i="4" s="1"/>
  <c r="E347" i="4" s="1"/>
  <c r="C348" i="4" s="1"/>
  <c r="D348" i="4" l="1"/>
  <c r="F348" i="4" s="1"/>
  <c r="E348" i="4" s="1"/>
  <c r="C349" i="4" s="1"/>
  <c r="D349" i="4" l="1"/>
  <c r="F349" i="4" s="1"/>
  <c r="E349" i="4" l="1"/>
  <c r="C350" i="4" s="1"/>
  <c r="D350" i="4" l="1"/>
  <c r="F350" i="4" s="1"/>
  <c r="E350" i="4" s="1"/>
  <c r="C351" i="4" s="1"/>
  <c r="D351" i="4" l="1"/>
  <c r="F351" i="4" s="1"/>
  <c r="E351" i="4" l="1"/>
  <c r="C352" i="4" s="1"/>
  <c r="D352" i="4" l="1"/>
  <c r="F352" i="4" s="1"/>
  <c r="E352" i="4" l="1"/>
  <c r="C353" i="4" s="1"/>
  <c r="D353" i="4" l="1"/>
  <c r="F353" i="4" s="1"/>
  <c r="E353" i="4" l="1"/>
  <c r="C354" i="4" s="1"/>
  <c r="D354" i="4" l="1"/>
  <c r="F354" i="4" s="1"/>
  <c r="E354" i="4" s="1"/>
  <c r="C355" i="4" s="1"/>
  <c r="D355" i="4" l="1"/>
  <c r="F355" i="4" s="1"/>
  <c r="E355" i="4" l="1"/>
  <c r="C356" i="4" s="1"/>
  <c r="D356" i="4" l="1"/>
  <c r="F356" i="4" s="1"/>
  <c r="E356" i="4" l="1"/>
  <c r="C357" i="4" s="1"/>
  <c r="D357" i="4" l="1"/>
  <c r="F357" i="4" s="1"/>
  <c r="E357" i="4" s="1"/>
  <c r="C358" i="4" s="1"/>
  <c r="D358" i="4" l="1"/>
  <c r="F358" i="4" s="1"/>
  <c r="E358" i="4" l="1"/>
  <c r="C359" i="4" s="1"/>
  <c r="D359" i="4" l="1"/>
  <c r="F359" i="4" s="1"/>
  <c r="E359" i="4" s="1"/>
  <c r="C360" i="4" s="1"/>
  <c r="D360" i="4" l="1"/>
  <c r="F360" i="4" s="1"/>
  <c r="E360" i="4" l="1"/>
  <c r="C361" i="4" s="1"/>
  <c r="D361" i="4" l="1"/>
  <c r="F361" i="4" s="1"/>
  <c r="E361" i="4" s="1"/>
  <c r="C362" i="4" l="1"/>
  <c r="D362" i="4" s="1"/>
  <c r="F362" i="4" s="1"/>
  <c r="E362" i="4" s="1"/>
  <c r="C363" i="4" s="1"/>
  <c r="D363" i="4" l="1"/>
  <c r="F363" i="4" s="1"/>
  <c r="E363" i="4" l="1"/>
  <c r="C364" i="4" s="1"/>
  <c r="D364" i="4" l="1"/>
  <c r="F364" i="4" s="1"/>
  <c r="E364" i="4" s="1"/>
  <c r="C365" i="4" s="1"/>
  <c r="D365" i="4" l="1"/>
  <c r="F365" i="4" s="1"/>
  <c r="E365" i="4" l="1"/>
  <c r="C366" i="4" s="1"/>
  <c r="D366" i="4" l="1"/>
  <c r="F366" i="4" s="1"/>
  <c r="E366" i="4" s="1"/>
  <c r="C367" i="4" s="1"/>
  <c r="D367" i="4" l="1"/>
  <c r="F367" i="4" s="1"/>
  <c r="E367" i="4" s="1"/>
  <c r="C368" i="4" s="1"/>
  <c r="D368" i="4" l="1"/>
  <c r="F368" i="4" s="1"/>
  <c r="E368" i="4" l="1"/>
  <c r="C369" i="4" s="1"/>
  <c r="D369" i="4" l="1"/>
  <c r="F369" i="4" s="1"/>
  <c r="E369" i="4" l="1"/>
  <c r="C370" i="4" s="1"/>
  <c r="D370" i="4" l="1"/>
  <c r="F370" i="4" s="1"/>
  <c r="E370" i="4" s="1"/>
  <c r="C371" i="4" s="1"/>
  <c r="D371" i="4" l="1"/>
  <c r="F371" i="4" s="1"/>
  <c r="E371" i="4" l="1"/>
  <c r="C372" i="4" s="1"/>
  <c r="D372" i="4" l="1"/>
  <c r="F372" i="4" s="1"/>
  <c r="E372" i="4" s="1"/>
  <c r="C373" i="4" l="1"/>
  <c r="D373" i="4" s="1"/>
  <c r="F373" i="4" s="1"/>
  <c r="E373" i="4" l="1"/>
  <c r="C374" i="4" s="1"/>
  <c r="D374" i="4" l="1"/>
  <c r="F374" i="4" s="1"/>
  <c r="E374" i="4" s="1"/>
  <c r="C375" i="4" s="1"/>
  <c r="D375" i="4" l="1"/>
  <c r="F375" i="4" s="1"/>
  <c r="E375" i="4" s="1"/>
  <c r="C376" i="4" s="1"/>
  <c r="D376" i="4" l="1"/>
  <c r="F376" i="4" s="1"/>
  <c r="E376" i="4" s="1"/>
  <c r="C377" i="4" s="1"/>
  <c r="D377" i="4" l="1"/>
  <c r="F377" i="4" s="1"/>
  <c r="E377" i="4" l="1"/>
  <c r="C378" i="4" s="1"/>
  <c r="D378" i="4" l="1"/>
  <c r="F378" i="4" s="1"/>
  <c r="E378" i="4" l="1"/>
  <c r="C379" i="4" s="1"/>
  <c r="D379" i="4" l="1"/>
  <c r="F379" i="4" s="1"/>
  <c r="E379" i="4" l="1"/>
  <c r="C380" i="4" s="1"/>
  <c r="D380" i="4" l="1"/>
  <c r="F380" i="4" s="1"/>
  <c r="E380" i="4" l="1"/>
  <c r="C381" i="4" s="1"/>
  <c r="D381" i="4" l="1"/>
  <c r="F381" i="4" s="1"/>
  <c r="E381" i="4" l="1"/>
  <c r="C382" i="4" s="1"/>
  <c r="D382" i="4" l="1"/>
  <c r="F382" i="4" s="1"/>
  <c r="E382" i="4" s="1"/>
  <c r="C383" i="4" l="1"/>
  <c r="D383" i="4" s="1"/>
  <c r="F383" i="4" s="1"/>
  <c r="E383" i="4" s="1"/>
  <c r="C384" i="4" s="1"/>
  <c r="D384" i="4" l="1"/>
  <c r="F384" i="4" s="1"/>
  <c r="E384" i="4" s="1"/>
  <c r="C385" i="4" l="1"/>
  <c r="D385" i="4" s="1"/>
  <c r="F385" i="4" s="1"/>
  <c r="E385" i="4" l="1"/>
  <c r="C386" i="4" s="1"/>
  <c r="D386" i="4" s="1"/>
  <c r="F386" i="4" s="1"/>
  <c r="E386" i="4" l="1"/>
  <c r="C387" i="4" s="1"/>
  <c r="D387" i="4" l="1"/>
  <c r="F387" i="4" s="1"/>
  <c r="E387" i="4" s="1"/>
  <c r="C388" i="4" l="1"/>
  <c r="D388" i="4" s="1"/>
  <c r="F388" i="4" s="1"/>
  <c r="E388" i="4" s="1"/>
  <c r="C389" i="4" s="1"/>
  <c r="D389" i="4" l="1"/>
  <c r="F389" i="4" s="1"/>
  <c r="E389" i="4" s="1"/>
  <c r="C390" i="4" s="1"/>
  <c r="D390" i="4" l="1"/>
  <c r="F390" i="4" s="1"/>
  <c r="E390" i="4" s="1"/>
  <c r="C391" i="4" s="1"/>
  <c r="D391" i="4" l="1"/>
  <c r="F391" i="4" s="1"/>
  <c r="E391" i="4" s="1"/>
  <c r="C392" i="4" s="1"/>
  <c r="D392" i="4" l="1"/>
  <c r="F392" i="4" s="1"/>
  <c r="E392" i="4" s="1"/>
  <c r="C393" i="4" s="1"/>
  <c r="D393" i="4" l="1"/>
  <c r="F393" i="4" s="1"/>
  <c r="E393" i="4" s="1"/>
  <c r="C394" i="4" s="1"/>
  <c r="D394" i="4" l="1"/>
  <c r="F394" i="4" s="1"/>
  <c r="E394" i="4" l="1"/>
  <c r="C395" i="4" s="1"/>
  <c r="D395" i="4" l="1"/>
  <c r="F395" i="4" s="1"/>
  <c r="E395" i="4" s="1"/>
  <c r="C396" i="4" s="1"/>
  <c r="D396" i="4" l="1"/>
  <c r="F396" i="4" s="1"/>
  <c r="E396" i="4" s="1"/>
  <c r="C397" i="4" s="1"/>
  <c r="D397" i="4" l="1"/>
  <c r="F397" i="4" s="1"/>
  <c r="E397" i="4" s="1"/>
  <c r="C398" i="4" s="1"/>
  <c r="D398" i="4" l="1"/>
  <c r="F398" i="4" s="1"/>
  <c r="E398" i="4" s="1"/>
  <c r="C399" i="4" s="1"/>
  <c r="D399" i="4" l="1"/>
  <c r="F399" i="4" s="1"/>
  <c r="E399" i="4" s="1"/>
  <c r="C400" i="4" s="1"/>
  <c r="D400" i="4" l="1"/>
  <c r="F400" i="4" s="1"/>
  <c r="E400" i="4" s="1"/>
  <c r="C401" i="4" s="1"/>
  <c r="D401" i="4" l="1"/>
  <c r="F401" i="4" s="1"/>
  <c r="E401" i="4" l="1"/>
  <c r="C402" i="4" s="1"/>
  <c r="D402" i="4" l="1"/>
  <c r="F402" i="4" s="1"/>
  <c r="E402" i="4" l="1"/>
  <c r="C403" i="4" s="1"/>
  <c r="D403" i="4" l="1"/>
  <c r="F403" i="4" s="1"/>
  <c r="E403" i="4" s="1"/>
  <c r="C404" i="4" s="1"/>
  <c r="D404" i="4" l="1"/>
  <c r="F404" i="4" s="1"/>
  <c r="E404" i="4" s="1"/>
  <c r="C405" i="4" s="1"/>
  <c r="D405" i="4" l="1"/>
  <c r="F405" i="4" s="1"/>
  <c r="E405" i="4" s="1"/>
  <c r="C406" i="4" l="1"/>
  <c r="D406" i="4" l="1"/>
  <c r="F406" i="4" s="1"/>
  <c r="E406" i="4" s="1"/>
  <c r="C407" i="4" s="1"/>
  <c r="D407" i="4" l="1"/>
  <c r="F407" i="4" s="1"/>
  <c r="E407" i="4" s="1"/>
  <c r="C408" i="4" s="1"/>
  <c r="D408" i="4" l="1"/>
  <c r="F408" i="4" s="1"/>
  <c r="E408" i="4" l="1"/>
  <c r="C409" i="4" s="1"/>
  <c r="D409" i="4" l="1"/>
  <c r="F409" i="4" s="1"/>
  <c r="E409" i="4" s="1"/>
  <c r="C410" i="4" s="1"/>
  <c r="D410" i="4" l="1"/>
  <c r="F410" i="4" s="1"/>
  <c r="E410" i="4" s="1"/>
  <c r="C411" i="4" s="1"/>
  <c r="D411" i="4" l="1"/>
  <c r="F411" i="4" s="1"/>
  <c r="E411" i="4" l="1"/>
  <c r="C412" i="4" s="1"/>
  <c r="D412" i="4" l="1"/>
  <c r="F412" i="4" s="1"/>
  <c r="E412" i="4" l="1"/>
  <c r="C413" i="4" s="1"/>
  <c r="D413" i="4" l="1"/>
  <c r="F413" i="4" s="1"/>
  <c r="E413" i="4" l="1"/>
  <c r="C414" i="4" s="1"/>
  <c r="D414" i="4" l="1"/>
  <c r="F414" i="4" s="1"/>
  <c r="E414" i="4" l="1"/>
  <c r="C415" i="4" s="1"/>
  <c r="D415" i="4" l="1"/>
  <c r="F415" i="4" s="1"/>
  <c r="E415" i="4" l="1"/>
  <c r="C416" i="4" s="1"/>
  <c r="D416" i="4" l="1"/>
  <c r="F416" i="4" s="1"/>
  <c r="E416" i="4" l="1"/>
  <c r="C417" i="4" s="1"/>
  <c r="D417" i="4" l="1"/>
  <c r="F417" i="4" s="1"/>
  <c r="E417" i="4" s="1"/>
  <c r="C418" i="4" s="1"/>
  <c r="D418" i="4" l="1"/>
  <c r="F418" i="4" s="1"/>
  <c r="E418" i="4" l="1"/>
  <c r="C419" i="4" s="1"/>
  <c r="D419" i="4" l="1"/>
  <c r="F419" i="4" s="1"/>
  <c r="E419" i="4" s="1"/>
  <c r="C420" i="4" s="1"/>
  <c r="D420" i="4" l="1"/>
  <c r="F420" i="4" s="1"/>
  <c r="E420" i="4" s="1"/>
  <c r="C421" i="4" s="1"/>
  <c r="D421" i="4" l="1"/>
  <c r="F421" i="4" s="1"/>
  <c r="E421" i="4" s="1"/>
  <c r="C422" i="4" l="1"/>
  <c r="D422" i="4" l="1"/>
  <c r="F422" i="4" s="1"/>
  <c r="E422" i="4" s="1"/>
  <c r="C423" i="4" l="1"/>
  <c r="D423" i="4" s="1"/>
  <c r="F423" i="4" s="1"/>
  <c r="E423" i="4" l="1"/>
  <c r="C424" i="4" s="1"/>
  <c r="E424" i="4" s="1"/>
  <c r="D424" i="4" l="1"/>
  <c r="F424" i="4" s="1"/>
  <c r="C425" i="4" s="1"/>
  <c r="D425" i="4" s="1"/>
  <c r="F425" i="4" s="1"/>
  <c r="E425" i="4" l="1"/>
  <c r="C426" i="4" s="1"/>
  <c r="E426" i="4" l="1"/>
  <c r="D426" i="4"/>
  <c r="F426" i="4" s="1"/>
  <c r="C427" i="4" l="1"/>
  <c r="D427" i="4" s="1"/>
  <c r="F427" i="4" s="1"/>
  <c r="E427" i="4" l="1"/>
  <c r="C428" i="4" s="1"/>
  <c r="E428" i="4" s="1"/>
  <c r="D428" i="4" l="1"/>
  <c r="F428" i="4" s="1"/>
  <c r="C429" i="4" s="1"/>
  <c r="E429" i="4" s="1"/>
  <c r="D429" i="4" l="1"/>
  <c r="F429" i="4" s="1"/>
  <c r="C430" i="4" s="1"/>
  <c r="D430" i="4" l="1"/>
  <c r="F430" i="4" s="1"/>
  <c r="E430" i="4"/>
  <c r="C431" i="4" l="1"/>
  <c r="E431" i="4" l="1"/>
  <c r="D431" i="4"/>
  <c r="F431" i="4" s="1"/>
  <c r="C432" i="4" l="1"/>
  <c r="E432" i="4" s="1"/>
  <c r="D432" i="4" l="1"/>
  <c r="F432" i="4" s="1"/>
  <c r="C433" i="4" s="1"/>
  <c r="E433" i="4" s="1"/>
  <c r="D433" i="4" l="1"/>
  <c r="F433" i="4" s="1"/>
  <c r="C434" i="4" s="1"/>
  <c r="E434" i="4" l="1"/>
  <c r="D434" i="4"/>
  <c r="F434" i="4" s="1"/>
  <c r="C435" i="4" l="1"/>
  <c r="E435" i="4" s="1"/>
  <c r="D435" i="4" l="1"/>
  <c r="F435" i="4" s="1"/>
  <c r="C436" i="4" s="1"/>
  <c r="D436" i="4" l="1"/>
  <c r="F436" i="4" s="1"/>
  <c r="E436" i="4"/>
  <c r="C437" i="4" l="1"/>
  <c r="E437" i="4" s="1"/>
  <c r="D437" i="4" l="1"/>
  <c r="F437" i="4" s="1"/>
  <c r="C438" i="4" s="1"/>
  <c r="E438" i="4" l="1"/>
  <c r="D438" i="4"/>
  <c r="F438" i="4" s="1"/>
  <c r="C439" i="4" l="1"/>
  <c r="E439" i="4" s="1"/>
  <c r="D439" i="4" l="1"/>
  <c r="F439" i="4" s="1"/>
  <c r="C440" i="4" s="1"/>
  <c r="D440" i="4" s="1"/>
  <c r="F440" i="4" s="1"/>
  <c r="E440" i="4" l="1"/>
  <c r="C441" i="4" s="1"/>
  <c r="E441" i="4" s="1"/>
  <c r="D441" i="4" l="1"/>
  <c r="F441" i="4" s="1"/>
  <c r="C442" i="4" s="1"/>
  <c r="D442" i="4" l="1"/>
  <c r="F442" i="4" s="1"/>
  <c r="E442" i="4"/>
  <c r="C443" i="4" l="1"/>
  <c r="E443" i="4" l="1"/>
  <c r="D443" i="4"/>
  <c r="F443" i="4" s="1"/>
  <c r="C444" i="4" l="1"/>
  <c r="D444" i="4" s="1"/>
  <c r="F444" i="4" s="1"/>
  <c r="E444" i="4" l="1"/>
  <c r="C445" i="4" s="1"/>
  <c r="D445" i="4" l="1"/>
  <c r="F445" i="4" s="1"/>
  <c r="E445" i="4"/>
  <c r="C446" i="4" l="1"/>
  <c r="E446" i="4" s="1"/>
  <c r="D446" i="4" l="1"/>
  <c r="F446" i="4" s="1"/>
  <c r="C447" i="4" s="1"/>
  <c r="D447" i="4" s="1"/>
  <c r="F447" i="4" s="1"/>
  <c r="E447" i="4" l="1"/>
  <c r="C448" i="4" s="1"/>
  <c r="E448" i="4" s="1"/>
  <c r="D448" i="4" l="1"/>
  <c r="F448" i="4" s="1"/>
  <c r="C449" i="4" s="1"/>
  <c r="D449" i="4" s="1"/>
  <c r="F449" i="4" s="1"/>
  <c r="E449" i="4" l="1"/>
  <c r="C450" i="4" s="1"/>
  <c r="D450" i="4" s="1"/>
  <c r="F450" i="4" s="1"/>
  <c r="E450" i="4" l="1"/>
  <c r="C451" i="4" s="1"/>
  <c r="E451" i="4" s="1"/>
  <c r="D451" i="4" l="1"/>
  <c r="F451" i="4" s="1"/>
  <c r="C452" i="4" s="1"/>
  <c r="E452" i="4" s="1"/>
  <c r="D452" i="4" l="1"/>
  <c r="F452" i="4" s="1"/>
  <c r="C453" i="4" s="1"/>
  <c r="D453" i="4" s="1"/>
  <c r="F453" i="4" s="1"/>
  <c r="E453" i="4" l="1"/>
  <c r="C454" i="4" s="1"/>
  <c r="D454" i="4" s="1"/>
  <c r="F454" i="4" s="1"/>
  <c r="E454" i="4" l="1"/>
  <c r="C455" i="4" s="1"/>
  <c r="E455" i="4" l="1"/>
  <c r="D455" i="4"/>
  <c r="F455" i="4" s="1"/>
  <c r="C456" i="4" l="1"/>
  <c r="E456" i="4" s="1"/>
  <c r="D456" i="4" l="1"/>
  <c r="F456" i="4" s="1"/>
  <c r="C457" i="4" s="1"/>
  <c r="D457" i="4" l="1"/>
  <c r="F457" i="4" s="1"/>
  <c r="E457" i="4"/>
  <c r="C458" i="4" l="1"/>
  <c r="E458" i="4" s="1"/>
  <c r="D458" i="4" l="1"/>
  <c r="F458" i="4" s="1"/>
  <c r="C459" i="4" s="1"/>
  <c r="E459" i="4" s="1"/>
  <c r="D459" i="4" l="1"/>
  <c r="F459" i="4" s="1"/>
  <c r="C460" i="4" s="1"/>
  <c r="D460" i="4" s="1"/>
  <c r="F460" i="4" s="1"/>
  <c r="E460" i="4" l="1"/>
  <c r="C461" i="4" s="1"/>
  <c r="E461" i="4" l="1"/>
  <c r="D461" i="4"/>
  <c r="F461" i="4" s="1"/>
  <c r="C462" i="4" l="1"/>
  <c r="D462" i="4" s="1"/>
  <c r="F462" i="4" s="1"/>
  <c r="E462" i="4" l="1"/>
  <c r="C463" i="4" s="1"/>
  <c r="D463" i="4" s="1"/>
  <c r="F463" i="4" s="1"/>
  <c r="E463" i="4" l="1"/>
  <c r="C464" i="4" s="1"/>
  <c r="E464" i="4" l="1"/>
  <c r="D464" i="4"/>
  <c r="F464" i="4" s="1"/>
  <c r="C465" i="4" l="1"/>
  <c r="D465" i="4" s="1"/>
  <c r="F465" i="4" s="1"/>
  <c r="E465" i="4" l="1"/>
  <c r="C466" i="4" s="1"/>
  <c r="E466" i="4" s="1"/>
  <c r="D466" i="4" l="1"/>
  <c r="F466" i="4" s="1"/>
  <c r="C467" i="4" s="1"/>
  <c r="D467" i="4" s="1"/>
  <c r="F467" i="4" s="1"/>
  <c r="E467" i="4" l="1"/>
  <c r="C468" i="4" s="1"/>
  <c r="E468" i="4" s="1"/>
  <c r="D468" i="4" l="1"/>
  <c r="F468" i="4" s="1"/>
  <c r="C469" i="4" s="1"/>
  <c r="D469" i="4" s="1"/>
  <c r="F469" i="4" s="1"/>
  <c r="E469" i="4" l="1"/>
  <c r="C470" i="4" s="1"/>
  <c r="D470" i="4" s="1"/>
  <c r="F470" i="4" s="1"/>
  <c r="E470" i="4" l="1"/>
  <c r="C471" i="4" s="1"/>
  <c r="E471" i="4" s="1"/>
  <c r="D471" i="4" l="1"/>
  <c r="F471" i="4" s="1"/>
  <c r="C472" i="4" s="1"/>
  <c r="E472" i="4" s="1"/>
  <c r="D472" i="4" l="1"/>
  <c r="F472" i="4" s="1"/>
  <c r="C473" i="4" s="1"/>
  <c r="D473" i="4" l="1"/>
  <c r="F473" i="4" s="1"/>
  <c r="E473" i="4"/>
  <c r="C474" i="4" l="1"/>
  <c r="D474" i="4" l="1"/>
  <c r="F474" i="4" s="1"/>
  <c r="E474" i="4"/>
  <c r="C475" i="4" l="1"/>
  <c r="E475" i="4" l="1"/>
  <c r="D475" i="4"/>
  <c r="F475" i="4" s="1"/>
  <c r="C476" i="4" l="1"/>
  <c r="E476" i="4" s="1"/>
  <c r="D476" i="4" l="1"/>
  <c r="F476" i="4" s="1"/>
  <c r="C477" i="4" s="1"/>
  <c r="D477" i="4" l="1"/>
  <c r="F477" i="4" s="1"/>
  <c r="E477" i="4"/>
  <c r="C478" i="4" l="1"/>
  <c r="D478" i="4" s="1"/>
  <c r="F478" i="4" s="1"/>
  <c r="E478" i="4" l="1"/>
  <c r="C479" i="4" s="1"/>
  <c r="D479" i="4" s="1"/>
  <c r="F479" i="4" s="1"/>
  <c r="E479" i="4" l="1"/>
  <c r="C480" i="4" s="1"/>
  <c r="E480" i="4" s="1"/>
  <c r="D480" i="4" l="1"/>
  <c r="F480" i="4" s="1"/>
  <c r="C481" i="4" s="1"/>
  <c r="E481" i="4" s="1"/>
  <c r="D481" i="4" l="1"/>
  <c r="F481" i="4" s="1"/>
  <c r="C482" i="4" s="1"/>
  <c r="D482" i="4" s="1"/>
  <c r="F482" i="4" s="1"/>
  <c r="E482" i="4" l="1"/>
  <c r="C483" i="4" s="1"/>
  <c r="E483" i="4" s="1"/>
  <c r="D483" i="4" l="1"/>
  <c r="F483" i="4" s="1"/>
  <c r="C484" i="4" s="1"/>
  <c r="D484" i="4" s="1"/>
  <c r="F484" i="4" s="1"/>
  <c r="E484" i="4" l="1"/>
  <c r="C485" i="4" s="1"/>
  <c r="E485" i="4" s="1"/>
  <c r="D485" i="4" l="1"/>
  <c r="F485" i="4" s="1"/>
  <c r="C486" i="4" s="1"/>
  <c r="D486" i="4" s="1"/>
  <c r="F486" i="4" s="1"/>
  <c r="E486" i="4" l="1"/>
  <c r="C487" i="4" s="1"/>
  <c r="D487" i="4" l="1"/>
  <c r="F487" i="4" s="1"/>
  <c r="E487" i="4"/>
  <c r="C488" i="4" l="1"/>
  <c r="D488" i="4" s="1"/>
  <c r="F488" i="4" s="1"/>
  <c r="E488" i="4" l="1"/>
  <c r="C489" i="4" s="1"/>
  <c r="D489" i="4" s="1"/>
  <c r="F489" i="4" s="1"/>
  <c r="E489" i="4" l="1"/>
  <c r="C490" i="4" s="1"/>
  <c r="E490" i="4" l="1"/>
  <c r="D490" i="4"/>
  <c r="F490" i="4" s="1"/>
  <c r="C491" i="4" l="1"/>
  <c r="D491" i="4" s="1"/>
  <c r="F491" i="4" s="1"/>
  <c r="E491" i="4" l="1"/>
  <c r="C492" i="4" s="1"/>
  <c r="D492" i="4" l="1"/>
  <c r="F492" i="4" s="1"/>
  <c r="E492" i="4"/>
  <c r="C493" i="4" l="1"/>
  <c r="D493" i="4" s="1"/>
  <c r="F493" i="4" s="1"/>
  <c r="E493" i="4" l="1"/>
  <c r="C494" i="4" s="1"/>
  <c r="E494" i="4" l="1"/>
  <c r="D494" i="4"/>
  <c r="F494" i="4" s="1"/>
  <c r="C495" i="4" l="1"/>
  <c r="E495" i="4" s="1"/>
  <c r="D495" i="4" l="1"/>
  <c r="F495" i="4" s="1"/>
  <c r="C496" i="4" s="1"/>
  <c r="D496" i="4" s="1"/>
  <c r="F496" i="4" s="1"/>
  <c r="E496" i="4" l="1"/>
  <c r="C497" i="4" s="1"/>
  <c r="D497" i="4" s="1"/>
  <c r="F497" i="4" s="1"/>
  <c r="E497" i="4" l="1"/>
  <c r="C498" i="4" s="1"/>
  <c r="D498" i="4" s="1"/>
  <c r="F498" i="4" s="1"/>
  <c r="E498" i="4" l="1"/>
  <c r="C499" i="4" s="1"/>
  <c r="E499" i="4" s="1"/>
  <c r="D499" i="4" l="1"/>
  <c r="F499" i="4" s="1"/>
  <c r="C500" i="4" s="1"/>
  <c r="D500" i="4" s="1"/>
  <c r="F500" i="4" s="1"/>
  <c r="E500" i="4" l="1"/>
  <c r="C501" i="4" s="1"/>
  <c r="E501" i="4" s="1"/>
  <c r="D501" i="4" l="1"/>
  <c r="F501" i="4" s="1"/>
  <c r="C502" i="4" s="1"/>
  <c r="E502" i="4" s="1"/>
  <c r="D502" i="4" l="1"/>
  <c r="F502" i="4" s="1"/>
  <c r="C503" i="4" s="1"/>
  <c r="D503" i="4" l="1"/>
  <c r="F503" i="4" s="1"/>
  <c r="E503" i="4"/>
  <c r="C504" i="4" l="1"/>
  <c r="D504" i="4" s="1"/>
  <c r="F504" i="4" s="1"/>
  <c r="E504" i="4" l="1"/>
  <c r="C505" i="4" s="1"/>
  <c r="D505" i="4" s="1"/>
  <c r="F505" i="4" s="1"/>
  <c r="E505" i="4" l="1"/>
  <c r="C506" i="4" s="1"/>
  <c r="E506" i="4" s="1"/>
  <c r="D506" i="4" l="1"/>
  <c r="F506" i="4" s="1"/>
  <c r="C507" i="4" s="1"/>
  <c r="D507" i="4" l="1"/>
  <c r="F507" i="4" s="1"/>
  <c r="E507" i="4"/>
  <c r="C508" i="4" l="1"/>
  <c r="D508" i="4" s="1"/>
  <c r="F508" i="4" s="1"/>
  <c r="E508" i="4" l="1"/>
  <c r="C509" i="4" s="1"/>
  <c r="E509" i="4" s="1"/>
  <c r="D509" i="4" l="1"/>
  <c r="F509" i="4" s="1"/>
  <c r="C510" i="4" s="1"/>
  <c r="E510" i="4" s="1"/>
  <c r="D510" i="4" l="1"/>
  <c r="F510" i="4" s="1"/>
  <c r="C511" i="4" s="1"/>
  <c r="D511" i="4" s="1"/>
  <c r="F511" i="4" s="1"/>
  <c r="E511" i="4" l="1"/>
  <c r="C512" i="4" s="1"/>
  <c r="E512" i="4" s="1"/>
  <c r="D512" i="4" l="1"/>
  <c r="F512" i="4" s="1"/>
  <c r="C513" i="4" s="1"/>
  <c r="D513" i="4" s="1"/>
  <c r="F513" i="4" s="1"/>
  <c r="E513" i="4" l="1"/>
  <c r="C514" i="4" s="1"/>
  <c r="D514" i="4" s="1"/>
  <c r="F514" i="4" s="1"/>
  <c r="E514" i="4" l="1"/>
  <c r="C515" i="4" s="1"/>
  <c r="E515" i="4" s="1"/>
  <c r="D515" i="4" l="1"/>
  <c r="F515" i="4" s="1"/>
  <c r="C516" i="4" s="1"/>
  <c r="E516" i="4" s="1"/>
  <c r="D516" i="4" l="1"/>
  <c r="F516" i="4" s="1"/>
  <c r="C517" i="4" s="1"/>
  <c r="D517" i="4" s="1"/>
  <c r="F517" i="4" s="1"/>
  <c r="E517" i="4" l="1"/>
  <c r="C518" i="4" s="1"/>
  <c r="E518" i="4" s="1"/>
  <c r="D518" i="4" l="1"/>
  <c r="F518" i="4" s="1"/>
  <c r="C519" i="4" s="1"/>
  <c r="D519" i="4" s="1"/>
  <c r="F519" i="4" s="1"/>
  <c r="E519" i="4" l="1"/>
  <c r="C520" i="4" s="1"/>
  <c r="E520" i="4" s="1"/>
  <c r="D520" i="4" l="1"/>
  <c r="F520" i="4" s="1"/>
  <c r="C521" i="4" s="1"/>
  <c r="D521" i="4" s="1"/>
  <c r="F521" i="4" s="1"/>
  <c r="E521" i="4" l="1"/>
  <c r="C522" i="4" s="1"/>
  <c r="D522" i="4" s="1"/>
  <c r="F522" i="4" s="1"/>
  <c r="E522" i="4" l="1"/>
  <c r="C523" i="4" s="1"/>
  <c r="E523" i="4" s="1"/>
  <c r="D523" i="4" l="1"/>
  <c r="F523" i="4" s="1"/>
  <c r="C524" i="4" s="1"/>
  <c r="E524" i="4" s="1"/>
  <c r="D524" i="4" l="1"/>
  <c r="F524" i="4" s="1"/>
  <c r="C525" i="4" s="1"/>
  <c r="E525" i="4" s="1"/>
  <c r="D525" i="4" l="1"/>
  <c r="F525" i="4" s="1"/>
  <c r="C526" i="4" s="1"/>
  <c r="D526" i="4" s="1"/>
  <c r="F526" i="4" s="1"/>
  <c r="E526" i="4" l="1"/>
  <c r="C527" i="4" s="1"/>
  <c r="D527" i="4" s="1"/>
  <c r="F527" i="4" s="1"/>
  <c r="E527" i="4" l="1"/>
  <c r="C528" i="4" s="1"/>
  <c r="D528" i="4" s="1"/>
  <c r="F528" i="4" s="1"/>
  <c r="E528" i="4" l="1"/>
  <c r="C529" i="4" s="1"/>
  <c r="E529" i="4" l="1"/>
  <c r="D529" i="4"/>
  <c r="F529" i="4" s="1"/>
  <c r="C530" i="4" l="1"/>
  <c r="D530" i="4" s="1"/>
  <c r="F530" i="4" s="1"/>
  <c r="E530" i="4" l="1"/>
  <c r="C531" i="4" s="1"/>
  <c r="D531" i="4" s="1"/>
  <c r="F531" i="4" s="1"/>
  <c r="E531" i="4" l="1"/>
  <c r="C532" i="4" s="1"/>
  <c r="D532" i="4" s="1"/>
  <c r="F532" i="4" s="1"/>
  <c r="E532" i="4" l="1"/>
  <c r="C533" i="4" s="1"/>
  <c r="D533" i="4" s="1"/>
  <c r="F533" i="4" s="1"/>
  <c r="E533" i="4" l="1"/>
  <c r="C534" i="4" s="1"/>
  <c r="E534" i="4" s="1"/>
  <c r="D534" i="4" l="1"/>
  <c r="F534" i="4" s="1"/>
  <c r="C535" i="4" s="1"/>
  <c r="E535" i="4" s="1"/>
  <c r="D535" i="4" l="1"/>
  <c r="F535" i="4" s="1"/>
  <c r="C536" i="4" s="1"/>
  <c r="D536" i="4" s="1"/>
  <c r="F536" i="4" s="1"/>
  <c r="E536" i="4" l="1"/>
  <c r="C537" i="4" s="1"/>
  <c r="D537" i="4" s="1"/>
  <c r="F537" i="4" s="1"/>
  <c r="E537" i="4" l="1"/>
  <c r="C538" i="4" s="1"/>
  <c r="D538" i="4" s="1"/>
  <c r="F538" i="4" s="1"/>
  <c r="E538" i="4" l="1"/>
  <c r="C539" i="4" s="1"/>
  <c r="E539" i="4" s="1"/>
  <c r="D539" i="4" l="1"/>
  <c r="F539" i="4" s="1"/>
  <c r="C540" i="4" s="1"/>
  <c r="E540" i="4" s="1"/>
  <c r="D540" i="4" l="1"/>
  <c r="F540" i="4" s="1"/>
  <c r="C541" i="4" s="1"/>
  <c r="D541" i="4" s="1"/>
  <c r="F541" i="4" s="1"/>
  <c r="E541" i="4" l="1"/>
  <c r="C542" i="4" s="1"/>
  <c r="E542" i="4" s="1"/>
  <c r="D542" i="4" l="1"/>
  <c r="F542" i="4" s="1"/>
  <c r="C543" i="4" s="1"/>
  <c r="D543" i="4" s="1"/>
  <c r="F543" i="4" s="1"/>
  <c r="E543" i="4" l="1"/>
  <c r="C544" i="4" s="1"/>
  <c r="E544" i="4" s="1"/>
  <c r="D544" i="4" l="1"/>
  <c r="F544" i="4" s="1"/>
  <c r="C545" i="4" s="1"/>
  <c r="E545" i="4" s="1"/>
  <c r="D545" i="4" l="1"/>
  <c r="F545" i="4" s="1"/>
  <c r="C546" i="4" s="1"/>
  <c r="D546" i="4" s="1"/>
  <c r="F546" i="4" s="1"/>
  <c r="E546" i="4" l="1"/>
  <c r="C547" i="4" s="1"/>
  <c r="E547" i="4" s="1"/>
  <c r="D547" i="4" l="1"/>
  <c r="F547" i="4" s="1"/>
  <c r="C548" i="4" s="1"/>
  <c r="E548" i="4" s="1"/>
  <c r="D548" i="4" l="1"/>
  <c r="F548" i="4" s="1"/>
  <c r="C549" i="4" s="1"/>
  <c r="D549" i="4" s="1"/>
  <c r="F549" i="4" s="1"/>
  <c r="E549" i="4" l="1"/>
  <c r="C550" i="4" s="1"/>
  <c r="D550" i="4" s="1"/>
  <c r="F550" i="4" l="1"/>
  <c r="E550" i="4"/>
  <c r="C551" i="4" l="1"/>
  <c r="E551" i="4" s="1"/>
  <c r="D551" i="4" l="1"/>
  <c r="F551" i="4" s="1"/>
  <c r="C552" i="4" s="1"/>
  <c r="D552" i="4" s="1"/>
  <c r="F552" i="4" s="1"/>
  <c r="E552" i="4" l="1"/>
  <c r="C553" i="4" s="1"/>
  <c r="E553" i="4" s="1"/>
  <c r="D553" i="4" l="1"/>
  <c r="F553" i="4" s="1"/>
  <c r="C554" i="4" s="1"/>
  <c r="E554" i="4" l="1"/>
  <c r="D554" i="4"/>
  <c r="F554" i="4" s="1"/>
  <c r="C555" i="4" l="1"/>
  <c r="E555" i="4" s="1"/>
  <c r="D555" i="4" l="1"/>
  <c r="F555" i="4" s="1"/>
  <c r="C556" i="4" s="1"/>
  <c r="E556" i="4" s="1"/>
  <c r="D556" i="4" l="1"/>
  <c r="F556" i="4" s="1"/>
  <c r="C557" i="4" s="1"/>
  <c r="E557" i="4" s="1"/>
  <c r="D557" i="4" l="1"/>
  <c r="F557" i="4" s="1"/>
  <c r="C558" i="4" s="1"/>
  <c r="D558" i="4" s="1"/>
  <c r="F558" i="4" s="1"/>
  <c r="E558" i="4" l="1"/>
  <c r="C559" i="4" s="1"/>
  <c r="D559" i="4" s="1"/>
  <c r="F559" i="4" s="1"/>
  <c r="E559" i="4" l="1"/>
  <c r="C560" i="4" s="1"/>
  <c r="D560" i="4" s="1"/>
  <c r="F560" i="4" s="1"/>
  <c r="E560" i="4" l="1"/>
  <c r="C561" i="4" s="1"/>
  <c r="D561" i="4" s="1"/>
  <c r="F561" i="4" s="1"/>
  <c r="E561" i="4" l="1"/>
  <c r="C562" i="4" s="1"/>
  <c r="E562" i="4" s="1"/>
  <c r="D562" i="4" l="1"/>
  <c r="F562" i="4" s="1"/>
  <c r="C563" i="4" s="1"/>
  <c r="D563" i="4" s="1"/>
  <c r="F563" i="4" s="1"/>
  <c r="E563" i="4" l="1"/>
  <c r="C564" i="4" s="1"/>
  <c r="E564" i="4" l="1"/>
  <c r="D564" i="4"/>
  <c r="F564" i="4" s="1"/>
  <c r="C565" i="4" l="1"/>
  <c r="D565" i="4" s="1"/>
  <c r="F565" i="4" s="1"/>
  <c r="E565" i="4" l="1"/>
  <c r="C566" i="4" s="1"/>
  <c r="D566" i="4" s="1"/>
  <c r="F566" i="4" s="1"/>
  <c r="E566" i="4" l="1"/>
  <c r="C567" i="4" s="1"/>
  <c r="D567" i="4" s="1"/>
  <c r="F567" i="4" s="1"/>
  <c r="E567" i="4" l="1"/>
  <c r="C568" i="4" s="1"/>
  <c r="E568" i="4" s="1"/>
  <c r="D568" i="4" l="1"/>
  <c r="F568" i="4" s="1"/>
  <c r="C569" i="4" s="1"/>
  <c r="E569" i="4" s="1"/>
  <c r="D569" i="4" l="1"/>
  <c r="F569" i="4" s="1"/>
  <c r="C570" i="4" s="1"/>
  <c r="D570" i="4" s="1"/>
  <c r="F570" i="4" s="1"/>
  <c r="E570" i="4" l="1"/>
  <c r="C571" i="4" s="1"/>
  <c r="D571" i="4" s="1"/>
  <c r="F571" i="4" s="1"/>
  <c r="E571" i="4" l="1"/>
  <c r="C572" i="4" s="1"/>
  <c r="D572" i="4" s="1"/>
  <c r="F572" i="4" s="1"/>
  <c r="E572" i="4" l="1"/>
  <c r="C573" i="4" s="1"/>
  <c r="E573" i="4" s="1"/>
  <c r="D573" i="4" l="1"/>
  <c r="F573" i="4" s="1"/>
  <c r="C574" i="4" s="1"/>
  <c r="E574" i="4" s="1"/>
  <c r="D574" i="4" l="1"/>
  <c r="F574" i="4" s="1"/>
  <c r="C575" i="4" s="1"/>
  <c r="E575" i="4" s="1"/>
  <c r="D575" i="4" l="1"/>
  <c r="F575" i="4" s="1"/>
  <c r="C576" i="4" s="1"/>
  <c r="E576" i="4" s="1"/>
  <c r="D576" i="4" l="1"/>
  <c r="F576" i="4" s="1"/>
  <c r="C577" i="4" s="1"/>
  <c r="E577" i="4" s="1"/>
  <c r="D577" i="4" l="1"/>
  <c r="F577" i="4" s="1"/>
  <c r="C578" i="4" s="1"/>
  <c r="D578" i="4" s="1"/>
  <c r="F578" i="4" s="1"/>
  <c r="E578" i="4" l="1"/>
  <c r="C579" i="4" s="1"/>
  <c r="D579" i="4" s="1"/>
  <c r="F579" i="4" s="1"/>
  <c r="E579" i="4" l="1"/>
  <c r="C580" i="4" s="1"/>
  <c r="E580" i="4" s="1"/>
  <c r="D580" i="4" l="1"/>
  <c r="F580" i="4" s="1"/>
  <c r="C581" i="4" s="1"/>
  <c r="D581" i="4" l="1"/>
  <c r="F581" i="4" s="1"/>
  <c r="E581" i="4"/>
  <c r="C582" i="4" l="1"/>
  <c r="D582" i="4" s="1"/>
  <c r="F582" i="4" s="1"/>
  <c r="E582" i="4" l="1"/>
  <c r="C583" i="4" s="1"/>
  <c r="E583" i="4" l="1"/>
  <c r="D583" i="4"/>
  <c r="F583" i="4" s="1"/>
  <c r="C584" i="4" l="1"/>
  <c r="D584" i="4" s="1"/>
  <c r="F584" i="4" s="1"/>
  <c r="E584" i="4" l="1"/>
  <c r="C585" i="4" s="1"/>
  <c r="D585" i="4" s="1"/>
  <c r="F585" i="4" s="1"/>
  <c r="E585" i="4" l="1"/>
  <c r="C586" i="4" s="1"/>
  <c r="D586" i="4" s="1"/>
  <c r="F586" i="4" s="1"/>
  <c r="E586" i="4" l="1"/>
  <c r="C587" i="4" s="1"/>
  <c r="E587" i="4" s="1"/>
  <c r="D587" i="4" l="1"/>
  <c r="F587" i="4" s="1"/>
  <c r="C588" i="4" s="1"/>
  <c r="D588" i="4" s="1"/>
  <c r="F588" i="4" s="1"/>
  <c r="E588" i="4" l="1"/>
  <c r="C589" i="4" s="1"/>
  <c r="E589" i="4" s="1"/>
  <c r="D589" i="4" l="1"/>
  <c r="F589" i="4" s="1"/>
  <c r="C590" i="4" s="1"/>
  <c r="E590" i="4" s="1"/>
  <c r="D590" i="4" l="1"/>
  <c r="F590" i="4" s="1"/>
  <c r="C591" i="4" s="1"/>
  <c r="D591" i="4" s="1"/>
  <c r="F591" i="4" s="1"/>
  <c r="E591" i="4" l="1"/>
  <c r="C592" i="4" s="1"/>
  <c r="D592" i="4" s="1"/>
  <c r="F592" i="4" s="1"/>
  <c r="E592" i="4" l="1"/>
  <c r="C593" i="4" s="1"/>
  <c r="E593" i="4" s="1"/>
  <c r="D593" i="4" l="1"/>
  <c r="F593" i="4" s="1"/>
  <c r="C594" i="4" s="1"/>
  <c r="D594" i="4" s="1"/>
  <c r="F594" i="4" s="1"/>
  <c r="E594" i="4" l="1"/>
  <c r="C595" i="4" s="1"/>
  <c r="D595" i="4" s="1"/>
  <c r="F595" i="4" s="1"/>
  <c r="E595" i="4" l="1"/>
  <c r="C596" i="4" s="1"/>
  <c r="E596" i="4" l="1"/>
  <c r="D596" i="4"/>
  <c r="F596" i="4" s="1"/>
  <c r="C597" i="4" l="1"/>
  <c r="E597" i="4" s="1"/>
  <c r="D597" i="4" l="1"/>
  <c r="F597" i="4" s="1"/>
  <c r="C598" i="4" s="1"/>
  <c r="D598" i="4" s="1"/>
  <c r="F598" i="4" s="1"/>
  <c r="E598" i="4" l="1"/>
  <c r="C599" i="4" s="1"/>
  <c r="D599" i="4" s="1"/>
  <c r="F599" i="4" s="1"/>
  <c r="E599" i="4" l="1"/>
  <c r="C600" i="4" s="1"/>
  <c r="D600" i="4" l="1"/>
  <c r="F600" i="4" s="1"/>
  <c r="E600" i="4"/>
  <c r="C601" i="4" l="1"/>
  <c r="D601" i="4" s="1"/>
  <c r="F601" i="4" s="1"/>
  <c r="E601" i="4" l="1"/>
  <c r="C602" i="4" s="1"/>
  <c r="D602" i="4" s="1"/>
  <c r="F602" i="4" s="1"/>
  <c r="E602" i="4" l="1"/>
  <c r="C603" i="4" s="1"/>
  <c r="D603" i="4" s="1"/>
  <c r="F603" i="4" s="1"/>
  <c r="E603" i="4" l="1"/>
  <c r="C604" i="4" s="1"/>
  <c r="D604" i="4" l="1"/>
  <c r="F604" i="4" s="1"/>
  <c r="E604" i="4"/>
  <c r="C605" i="4" l="1"/>
  <c r="E605" i="4" s="1"/>
  <c r="D605" i="4" l="1"/>
  <c r="F605" i="4" s="1"/>
  <c r="C606" i="4" s="1"/>
  <c r="E606" i="4" l="1"/>
  <c r="D606" i="4"/>
  <c r="F606" i="4" s="1"/>
  <c r="C607" i="4" l="1"/>
  <c r="E607" i="4" s="1"/>
  <c r="D607" i="4" l="1"/>
  <c r="F607" i="4" s="1"/>
  <c r="C608" i="4" s="1"/>
  <c r="D608" i="4" s="1"/>
  <c r="F608" i="4" s="1"/>
  <c r="E608" i="4" l="1"/>
  <c r="C609" i="4" s="1"/>
  <c r="D609" i="4" l="1"/>
  <c r="F609" i="4" s="1"/>
  <c r="E609" i="4"/>
  <c r="C610" i="4" l="1"/>
  <c r="D610" i="4" s="1"/>
  <c r="F610" i="4" s="1"/>
  <c r="E610" i="4" l="1"/>
  <c r="C611" i="4" s="1"/>
  <c r="E611" i="4" s="1"/>
  <c r="D611" i="4" l="1"/>
  <c r="F611" i="4" s="1"/>
  <c r="C612" i="4" s="1"/>
  <c r="E612" i="4" l="1"/>
  <c r="D612" i="4"/>
  <c r="F612" i="4" s="1"/>
  <c r="C613" i="4" l="1"/>
  <c r="D613" i="4" s="1"/>
  <c r="F613" i="4" s="1"/>
  <c r="E613" i="4" l="1"/>
  <c r="C614" i="4" s="1"/>
  <c r="E614" i="4" s="1"/>
  <c r="D614" i="4" l="1"/>
  <c r="F614" i="4" s="1"/>
  <c r="C615" i="4" s="1"/>
  <c r="E615" i="4" s="1"/>
  <c r="D615" i="4" l="1"/>
  <c r="F615" i="4" s="1"/>
  <c r="C616" i="4" s="1"/>
  <c r="D616" i="4" s="1"/>
  <c r="F616" i="4" s="1"/>
  <c r="E616" i="4" l="1"/>
  <c r="C617" i="4" s="1"/>
  <c r="E617" i="4" s="1"/>
  <c r="D617" i="4" l="1"/>
  <c r="F617" i="4" s="1"/>
  <c r="C618" i="4" s="1"/>
  <c r="D618" i="4" s="1"/>
  <c r="F618" i="4" s="1"/>
  <c r="E618" i="4" l="1"/>
  <c r="C619" i="4" s="1"/>
  <c r="D619" i="4" l="1"/>
  <c r="F619" i="4" s="1"/>
  <c r="E619" i="4"/>
  <c r="C620" i="4" l="1"/>
  <c r="E620" i="4" l="1"/>
  <c r="D620" i="4"/>
  <c r="F620" i="4" s="1"/>
  <c r="C621" i="4" l="1"/>
  <c r="E621" i="4" l="1"/>
  <c r="D621" i="4"/>
  <c r="F621" i="4" s="1"/>
  <c r="C622" i="4" l="1"/>
  <c r="E622" i="4" s="1"/>
  <c r="D622" i="4" l="1"/>
  <c r="F622" i="4" s="1"/>
  <c r="C623" i="4" s="1"/>
  <c r="E623" i="4" s="1"/>
  <c r="D623" i="4" l="1"/>
  <c r="F623" i="4" s="1"/>
  <c r="C624" i="4" s="1"/>
  <c r="D624" i="4" l="1"/>
  <c r="F624" i="4" s="1"/>
  <c r="E624" i="4"/>
  <c r="C625" i="4" l="1"/>
  <c r="E625" i="4" s="1"/>
  <c r="D625" i="4" l="1"/>
  <c r="F625" i="4" s="1"/>
  <c r="C626" i="4" s="1"/>
  <c r="D626" i="4" s="1"/>
  <c r="F626" i="4" s="1"/>
  <c r="E626" i="4" l="1"/>
  <c r="C627" i="4" s="1"/>
  <c r="E627" i="4" s="1"/>
  <c r="D627" i="4" l="1"/>
  <c r="F627" i="4" s="1"/>
  <c r="C628" i="4" s="1"/>
  <c r="D628" i="4" s="1"/>
  <c r="F628" i="4" s="1"/>
  <c r="E628" i="4" l="1"/>
  <c r="C629" i="4" s="1"/>
  <c r="D629" i="4" s="1"/>
  <c r="F629" i="4" s="1"/>
  <c r="E629" i="4" l="1"/>
  <c r="C630" i="4" s="1"/>
  <c r="D630" i="4" s="1"/>
  <c r="F630" i="4" s="1"/>
  <c r="E630" i="4" l="1"/>
  <c r="C631" i="4" s="1"/>
  <c r="E631" i="4" s="1"/>
  <c r="D631" i="4" l="1"/>
  <c r="F631" i="4" s="1"/>
  <c r="C632" i="4" s="1"/>
  <c r="E632" i="4" l="1"/>
  <c r="D632" i="4"/>
  <c r="F632" i="4" s="1"/>
  <c r="C633" i="4" l="1"/>
  <c r="D633" i="4" s="1"/>
  <c r="F633" i="4" s="1"/>
  <c r="E633" i="4" l="1"/>
  <c r="C634" i="4" s="1"/>
  <c r="D634" i="4" s="1"/>
  <c r="F634" i="4" s="1"/>
  <c r="E634" i="4" l="1"/>
  <c r="C635" i="4" s="1"/>
  <c r="D635" i="4" s="1"/>
  <c r="F635" i="4" s="1"/>
  <c r="E635" i="4" l="1"/>
  <c r="C636" i="4" s="1"/>
  <c r="E636" i="4" s="1"/>
  <c r="D636" i="4" l="1"/>
  <c r="F636" i="4" s="1"/>
  <c r="C637" i="4" s="1"/>
  <c r="D637" i="4" s="1"/>
  <c r="F637" i="4" s="1"/>
  <c r="E637" i="4" l="1"/>
  <c r="C638" i="4" s="1"/>
  <c r="D638" i="4" s="1"/>
  <c r="F638" i="4" s="1"/>
  <c r="E638" i="4" l="1"/>
  <c r="C639" i="4" s="1"/>
  <c r="E639" i="4" l="1"/>
  <c r="D639" i="4"/>
  <c r="F639" i="4" s="1"/>
  <c r="C640" i="4" l="1"/>
  <c r="E640" i="4" s="1"/>
  <c r="D640" i="4" l="1"/>
  <c r="F640" i="4" s="1"/>
  <c r="C641" i="4" s="1"/>
  <c r="D641" i="4" s="1"/>
  <c r="F641" i="4" s="1"/>
  <c r="E641" i="4" l="1"/>
  <c r="C642" i="4" s="1"/>
  <c r="D642" i="4" s="1"/>
  <c r="F642" i="4" s="1"/>
  <c r="E642" i="4" l="1"/>
  <c r="C643" i="4" s="1"/>
  <c r="D643" i="4" s="1"/>
  <c r="F643" i="4" s="1"/>
  <c r="E643" i="4" l="1"/>
  <c r="C644" i="4" s="1"/>
  <c r="E644" i="4" l="1"/>
  <c r="D644" i="4"/>
  <c r="F644" i="4" s="1"/>
  <c r="C645" i="4" l="1"/>
  <c r="E645" i="4" s="1"/>
  <c r="D645" i="4" l="1"/>
  <c r="F645" i="4" s="1"/>
  <c r="C646" i="4" s="1"/>
  <c r="D646" i="4" s="1"/>
  <c r="F646" i="4" s="1"/>
  <c r="E646" i="4" l="1"/>
  <c r="C647" i="4" s="1"/>
  <c r="E647" i="4" l="1"/>
  <c r="D647" i="4"/>
  <c r="F647" i="4" s="1"/>
  <c r="C648" i="4" l="1"/>
  <c r="E648" i="4" s="1"/>
  <c r="D648" i="4" l="1"/>
  <c r="F648" i="4" s="1"/>
  <c r="C649" i="4" s="1"/>
  <c r="D649" i="4" s="1"/>
  <c r="F649" i="4" s="1"/>
  <c r="E649" i="4" l="1"/>
  <c r="C650" i="4" s="1"/>
  <c r="D650" i="4" s="1"/>
  <c r="F650" i="4" s="1"/>
  <c r="E650" i="4" l="1"/>
  <c r="C651" i="4" s="1"/>
  <c r="E651" i="4" l="1"/>
  <c r="D651" i="4"/>
  <c r="F651" i="4" s="1"/>
  <c r="C652" i="4" l="1"/>
  <c r="D652" i="4" s="1"/>
  <c r="F652" i="4" s="1"/>
  <c r="E652" i="4" l="1"/>
  <c r="C653" i="4" s="1"/>
  <c r="D653" i="4" s="1"/>
  <c r="F653" i="4" s="1"/>
  <c r="E653" i="4" l="1"/>
  <c r="C654" i="4" s="1"/>
  <c r="E654" i="4" s="1"/>
  <c r="D654" i="4" l="1"/>
  <c r="F654" i="4" s="1"/>
  <c r="C655" i="4" s="1"/>
  <c r="D655" i="4" s="1"/>
  <c r="F655" i="4" s="1"/>
  <c r="E655" i="4" l="1"/>
  <c r="C656" i="4" s="1"/>
  <c r="E656" i="4" l="1"/>
  <c r="D656" i="4"/>
  <c r="F656" i="4" s="1"/>
  <c r="C657" i="4" l="1"/>
  <c r="D657" i="4" s="1"/>
  <c r="F657" i="4" s="1"/>
  <c r="E657" i="4" l="1"/>
  <c r="C658" i="4" s="1"/>
  <c r="D658" i="4" s="1"/>
  <c r="F658" i="4" s="1"/>
  <c r="E658" i="4" l="1"/>
  <c r="C659" i="4" s="1"/>
  <c r="D659" i="4" l="1"/>
  <c r="F659" i="4" s="1"/>
  <c r="E659" i="4"/>
  <c r="C660" i="4" l="1"/>
  <c r="D660" i="4" s="1"/>
  <c r="F660" i="4" s="1"/>
  <c r="E660" i="4" l="1"/>
  <c r="C661" i="4" s="1"/>
  <c r="D661" i="4" s="1"/>
  <c r="D663" i="4" l="1"/>
  <c r="D57" i="4" s="1"/>
  <c r="F661" i="4"/>
  <c r="E661" i="4"/>
  <c r="E663" i="4" s="1"/>
  <c r="E57" i="4" s="1"/>
</calcChain>
</file>

<file path=xl/sharedStrings.xml><?xml version="1.0" encoding="utf-8"?>
<sst xmlns="http://schemas.openxmlformats.org/spreadsheetml/2006/main" count="356" uniqueCount="182">
  <si>
    <t xml:space="preserve">Проценты </t>
  </si>
  <si>
    <t>Платеж</t>
  </si>
  <si>
    <t>Месяц</t>
  </si>
  <si>
    <t>Процент</t>
  </si>
  <si>
    <t>Итого</t>
  </si>
  <si>
    <t>лет</t>
  </si>
  <si>
    <t xml:space="preserve">Остаток </t>
  </si>
  <si>
    <t>ссудной</t>
  </si>
  <si>
    <t>задолженности</t>
  </si>
  <si>
    <t>Ссудная</t>
  </si>
  <si>
    <t>задолженность</t>
  </si>
  <si>
    <t xml:space="preserve">Сумма  </t>
  </si>
  <si>
    <t>кредита</t>
  </si>
  <si>
    <t>Срок</t>
  </si>
  <si>
    <t>погашения</t>
  </si>
  <si>
    <t>досрочного</t>
  </si>
  <si>
    <t>Сумма</t>
  </si>
  <si>
    <t>STOP!!!</t>
  </si>
  <si>
    <t>платежа</t>
  </si>
  <si>
    <t>срока</t>
  </si>
  <si>
    <t>Изменение</t>
  </si>
  <si>
    <t>Срок кредита, лет</t>
  </si>
  <si>
    <t>Продукт</t>
  </si>
  <si>
    <t>Первичный рынок</t>
  </si>
  <si>
    <t>Вторичный рынок</t>
  </si>
  <si>
    <t>Рефинансирование</t>
  </si>
  <si>
    <t>15-20</t>
  </si>
  <si>
    <t>Первоначальный взнос, руб.</t>
  </si>
  <si>
    <t>ПВ, %</t>
  </si>
  <si>
    <t>Да / нет</t>
  </si>
  <si>
    <t>Ключевой партнер</t>
  </si>
  <si>
    <t>Exclusive партнер</t>
  </si>
  <si>
    <t>Зарплатный проект</t>
  </si>
  <si>
    <t>Бюджетник</t>
  </si>
  <si>
    <t>Aprivate</t>
  </si>
  <si>
    <t>APrivate</t>
  </si>
  <si>
    <t>ИП / Собственник бизнеса</t>
  </si>
  <si>
    <t>Жилой дом</t>
  </si>
  <si>
    <t>Страхование</t>
  </si>
  <si>
    <t>Top-up</t>
  </si>
  <si>
    <t>Сотрудники</t>
  </si>
  <si>
    <t>Сегмент / категория клиента</t>
  </si>
  <si>
    <t xml:space="preserve">выбор </t>
  </si>
  <si>
    <t>иное</t>
  </si>
  <si>
    <t>ПВ от 50%, только вторичка / реф</t>
  </si>
  <si>
    <t>Да</t>
  </si>
  <si>
    <t>Нет</t>
  </si>
  <si>
    <t>-</t>
  </si>
  <si>
    <t>Отсутствие страхования титула</t>
  </si>
  <si>
    <t>Регион</t>
  </si>
  <si>
    <t>Москва</t>
  </si>
  <si>
    <t>Иные регионы</t>
  </si>
  <si>
    <t>Москва / МО</t>
  </si>
  <si>
    <t>Санкт-Петербург / ЛО</t>
  </si>
  <si>
    <t>Срок кредита, месяцев</t>
  </si>
  <si>
    <t>OK</t>
  </si>
  <si>
    <t>Exclusive</t>
  </si>
  <si>
    <t>Молодая семья - да</t>
  </si>
  <si>
    <t>Молодая семья - нет</t>
  </si>
  <si>
    <t>СПБ</t>
  </si>
  <si>
    <t>Регионы</t>
  </si>
  <si>
    <t>ИП/СБ - да</t>
  </si>
  <si>
    <t>ИП/СБ - нет</t>
  </si>
  <si>
    <t>2 документа - да</t>
  </si>
  <si>
    <t>2 документа - нет</t>
  </si>
  <si>
    <t>жилой дом - да</t>
  </si>
  <si>
    <t>жилой дом - нет</t>
  </si>
  <si>
    <t>топ-ап - да</t>
  </si>
  <si>
    <t>топ-ап - нет</t>
  </si>
  <si>
    <t>пдкп - да</t>
  </si>
  <si>
    <t>пдкп - нет</t>
  </si>
  <si>
    <t>до регистрации ипотеки - да</t>
  </si>
  <si>
    <t>до регистрации ипотеки - нет</t>
  </si>
  <si>
    <t>20-30</t>
  </si>
  <si>
    <t>30-35</t>
  </si>
  <si>
    <t>35-40</t>
  </si>
  <si>
    <t>40-50</t>
  </si>
  <si>
    <t>50+</t>
  </si>
  <si>
    <t>Жилые дома</t>
  </si>
  <si>
    <t>нет</t>
  </si>
  <si>
    <t>Первичка</t>
  </si>
  <si>
    <t>Вторичка</t>
  </si>
  <si>
    <t>Реф</t>
  </si>
  <si>
    <t>До регистрации ипотеки</t>
  </si>
  <si>
    <t>Стоимость объекта, млн руб.</t>
  </si>
  <si>
    <t>Сумма кредита, млн руб.</t>
  </si>
  <si>
    <t>Payroll / Зарплатный проект</t>
  </si>
  <si>
    <t>мес</t>
  </si>
  <si>
    <t>При ПВ менее 20%:
- надбавка к ставке применяется всегда - для всех категорий и каналов
- макс.сумма кредита 
   20 млн.руб. - МСК+МО
   10 млн.руб. - СПБ+ЛО
   5 млн.руб. - прочие регионы</t>
  </si>
  <si>
    <t>Иное</t>
  </si>
  <si>
    <t>(мин. ПВ 10%)</t>
  </si>
  <si>
    <t xml:space="preserve"> (мин. ПВ 15%)</t>
  </si>
  <si>
    <t>(макс. К/З 80%)</t>
  </si>
  <si>
    <t>Базовая ставка</t>
  </si>
  <si>
    <t>ПВ менее 20%</t>
  </si>
  <si>
    <t>2 док - первичка скидка для партн есть, на вторичке / реф нет</t>
  </si>
  <si>
    <t>Акция "Быстрая сделка"</t>
  </si>
  <si>
    <t>C 10/10/19</t>
  </si>
  <si>
    <t>ПВ &gt; 20%, быстрая сделка, эксклюзив</t>
  </si>
  <si>
    <t>Payroll / Зарплатный проект и Прайвэт</t>
  </si>
  <si>
    <t>Расчетная</t>
  </si>
  <si>
    <t>Рефинансирование - строящееся</t>
  </si>
  <si>
    <t>Рефинансирование - готовое</t>
  </si>
  <si>
    <t>2 документа</t>
  </si>
  <si>
    <t>Крупные чеки</t>
  </si>
  <si>
    <t>ИП</t>
  </si>
  <si>
    <t xml:space="preserve">Сотрудники </t>
  </si>
  <si>
    <t>2 дока</t>
  </si>
  <si>
    <t xml:space="preserve"> пв меньше 20%</t>
  </si>
  <si>
    <t>страхование жизни</t>
  </si>
  <si>
    <t>Москва - огр.по сумме до 50 млн.руб.</t>
  </si>
  <si>
    <t>СПБ - огр.по сумме до 25 млн.руб.</t>
  </si>
  <si>
    <t>Регионы - огр.по сумме до 15 млн.руб.</t>
  </si>
  <si>
    <t>Москва - огр.по сумме до 20 млн.руб.</t>
  </si>
  <si>
    <t>СПБ - огр.по сумме до 10 млн.руб.</t>
  </si>
  <si>
    <t>Регионы - огр.по сумме до 5 млн.руб.</t>
  </si>
  <si>
    <t>По рефинансированию строящегося жилья  ПВ от 10%. При максимальной сумме кредита до 20 млн.руб. (Москва)</t>
  </si>
  <si>
    <t>По рефинансированию строящегося жилья  ПВ от 10%. При максимальной сумме кредита до 10 млн.руб. (СПБ)</t>
  </si>
  <si>
    <t>По рефинансированию строящегося жилья  ПВ от 10%. При максимальной сумме кредита до 5 млн.руб. (регионы)</t>
  </si>
  <si>
    <t>По рефинансированию  готового жилья  ПВ от 15%. При максимальной сумме кредита до 20 млн.руб. (Москва)</t>
  </si>
  <si>
    <t>По рефинансированию  готового жилья  ПВ от 15%.При максимальной сумме кредита до 10 млн.руб. (СПБ)</t>
  </si>
  <si>
    <t>По рефинансированию  готового жилья  ПВ от 15%.При максимальной сумме кредита до 5 млн.руб. (регионы)</t>
  </si>
  <si>
    <t>По рефинансированию ПВ от 20%</t>
  </si>
  <si>
    <t>страхование титула</t>
  </si>
  <si>
    <t>По вторичке ПВ от 10% (для сотрудников и з/пл), для остальных от 15%. При максимальной сумме кредита до 20 млн.руб. (Москва)</t>
  </si>
  <si>
    <t>По вторичке ПВ от 10% (для сотрудников и з/пл), для остальных от 15%. При максимальной сумме кредита до 10 млн.руб. (СПБ)</t>
  </si>
  <si>
    <t>По вторичке ПВ от 10% (для сотрудников и з/пл), для остальных от 15%. При максимальной сумме кредита до 5 млн.руб. (регионы)</t>
  </si>
  <si>
    <t>По вторичке ПВ от 15% (для сотрудников и з/пл), для остальных от 20%.</t>
  </si>
  <si>
    <t>Для стафф и пэйролл от 10%, остальные 15% для вторички</t>
  </si>
  <si>
    <t>компенсация по промо</t>
  </si>
  <si>
    <t>компенсация по 2 дока + ИП</t>
  </si>
  <si>
    <t>Вторичный рынок (промо)</t>
  </si>
  <si>
    <t>компенсация по рефину</t>
  </si>
  <si>
    <t>крупный чек</t>
  </si>
  <si>
    <t>Москва - огр.по сумме до 70 млн.руб.</t>
  </si>
  <si>
    <t>СПБ - огр.по сумме до 70 млн.руб.</t>
  </si>
  <si>
    <t>Регионы - огр.по сумме до 35 млн.руб.</t>
  </si>
  <si>
    <t>Скидка за "быстрый выход на сделку"</t>
  </si>
  <si>
    <t>Скидка по заявкам Digital</t>
  </si>
  <si>
    <t>Ставка</t>
  </si>
  <si>
    <t>Ставка по матрице</t>
  </si>
  <si>
    <t xml:space="preserve">Часть 2 кредита </t>
  </si>
  <si>
    <t>Часть 1 кредита: Программа</t>
  </si>
  <si>
    <t>Семейная ипотека</t>
  </si>
  <si>
    <t>IT-ипотека</t>
  </si>
  <si>
    <t xml:space="preserve">max сумма кредита </t>
  </si>
  <si>
    <t>Итоговая ставка</t>
  </si>
  <si>
    <t>Комбо ипотека Альфа-Банк</t>
  </si>
  <si>
    <t>Часть 1 кредита: ставка и сумма</t>
  </si>
  <si>
    <t>Наличие страхования жизни</t>
  </si>
  <si>
    <t>Программа</t>
  </si>
  <si>
    <t>ДФО</t>
  </si>
  <si>
    <t>Население</t>
  </si>
  <si>
    <t>менее 1 млн чел.</t>
  </si>
  <si>
    <t>более 1 млн чел.</t>
  </si>
  <si>
    <t>Москва / МО / Санкт-Петербург / ЛО</t>
  </si>
  <si>
    <t>Строящееся жилье/Готовое жилье</t>
  </si>
  <si>
    <t>МиМО, СПБ, ЛО</t>
  </si>
  <si>
    <t xml:space="preserve">Регионы </t>
  </si>
  <si>
    <t>Сумма кредита</t>
  </si>
  <si>
    <t>Ставка стандартной части</t>
  </si>
  <si>
    <t>Москва, МО, СПБ и ЛО</t>
  </si>
  <si>
    <t>от 12.150.000 до 12.299.999 руб.</t>
  </si>
  <si>
    <t>от 12.300.000 до 12.499.999 руб.</t>
  </si>
  <si>
    <t>от 12.500.000 до 12.999.999 руб.</t>
  </si>
  <si>
    <t>от 13.000.000 до 13.999.999 руб.</t>
  </si>
  <si>
    <t>от 14.000.000 до 14.999.999  руб.</t>
  </si>
  <si>
    <t>от 15.000.000 до 15.999.999 руб.</t>
  </si>
  <si>
    <t>от 16.000.000 до 16.999.999 руб.</t>
  </si>
  <si>
    <t>от 17.000.000 до 17.999.999 руб.</t>
  </si>
  <si>
    <t>от 18.000.000 до 18.999.999 руб.</t>
  </si>
  <si>
    <t>от 19.000.000 до 19.999.999  руб.</t>
  </si>
  <si>
    <t>от 20.000.000 до 20.999.999 руб.</t>
  </si>
  <si>
    <t>от 21.000.000 до 30.000.000 руб.</t>
  </si>
  <si>
    <t>от 6.150.000 до 6.299.999 руб.</t>
  </si>
  <si>
    <t>от 6.300.000 до 6.499.999 руб.</t>
  </si>
  <si>
    <t>от 6.500.000 до 6.999.999 руб.</t>
  </si>
  <si>
    <t>от 7.000.000 до 7.999.999 руб.</t>
  </si>
  <si>
    <t>от 8.000.000 до 8.999.999 руб.</t>
  </si>
  <si>
    <t>от 9.000.000 до 9.999.999  руб.</t>
  </si>
  <si>
    <t>от 10.000.000 до 10.999.999 руб.</t>
  </si>
  <si>
    <t>от 11.000.000 до 15.000.000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</si>
</sst>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&quot;$&quot;_-;\-* #,##0.00&quot;$&quot;_-;_-* &quot;-&quot;??&quot;$&quot;_-;_-@_-"/>
    <numFmt numFmtId="165" formatCode="_-* #,##0&quot;$&quot;_-;\-* #,##0&quot;$&quot;_-;_-* &quot;-&quot;??&quot;$&quot;_-;_-@_-"/>
    <numFmt numFmtId="166" formatCode="_-* #,##0.00[$р.-419]_-;\-* #,##0.00[$р.-419]_-;_-* &quot;-&quot;??[$р.-419]_-;_-@_-"/>
    <numFmt numFmtId="167" formatCode="#,##0.00[$р.-419]"/>
    <numFmt numFmtId="168" formatCode="#,##0.00[$р.-419];\-#,##0.00[$р.-419]"/>
    <numFmt numFmtId="169" formatCode="0.0"/>
    <numFmt numFmtId="170" formatCode="#,##0.00\ &quot;₽&quot;"/>
    <numFmt numFmtId="171" formatCode="0.0%"/>
    <numFmt numFmtId="172" formatCode="0.000"/>
    <numFmt numFmtId="173" formatCode="0.00000%"/>
  </numFmts>
  <fonts count="23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theme="0" tint="-4.9989318521683403E-2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0" tint="-4.9989318521683403E-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A4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396">
    <xf numFmtId="0" fontId="0" fillId="0" borderId="0" xfId="0"/>
    <xf numFmtId="0" fontId="0" fillId="0" borderId="0" xfId="0" applyBorder="1"/>
    <xf numFmtId="164" fontId="0" fillId="0" borderId="0" xfId="1" applyFont="1"/>
    <xf numFmtId="164" fontId="2" fillId="0" borderId="0" xfId="1" applyFont="1"/>
    <xf numFmtId="0" fontId="0" fillId="0" borderId="0" xfId="0" applyFill="1"/>
    <xf numFmtId="0" fontId="0" fillId="0" borderId="0" xfId="0" applyFill="1" applyBorder="1"/>
    <xf numFmtId="10" fontId="0" fillId="0" borderId="0" xfId="0" applyNumberFormat="1" applyFill="1" applyBorder="1"/>
    <xf numFmtId="10" fontId="0" fillId="0" borderId="0" xfId="2" applyNumberFormat="1" applyFont="1" applyFill="1" applyBorder="1"/>
    <xf numFmtId="0" fontId="2" fillId="0" borderId="0" xfId="0" applyFont="1" applyFill="1" applyBorder="1"/>
    <xf numFmtId="164" fontId="2" fillId="0" borderId="0" xfId="1" applyFont="1" applyFill="1" applyBorder="1"/>
    <xf numFmtId="164" fontId="0" fillId="0" borderId="0" xfId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0" fillId="3" borderId="1" xfId="1" applyFont="1" applyFill="1" applyBorder="1"/>
    <xf numFmtId="164" fontId="0" fillId="3" borderId="2" xfId="1" applyFont="1" applyFill="1" applyBorder="1"/>
    <xf numFmtId="164" fontId="4" fillId="3" borderId="2" xfId="1" applyFont="1" applyFill="1" applyBorder="1" applyAlignment="1">
      <alignment horizontal="center"/>
    </xf>
    <xf numFmtId="164" fontId="4" fillId="2" borderId="4" xfId="1" applyFont="1" applyFill="1" applyBorder="1" applyAlignment="1" applyProtection="1">
      <alignment horizontal="center"/>
    </xf>
    <xf numFmtId="164" fontId="0" fillId="2" borderId="5" xfId="1" applyFont="1" applyFill="1" applyBorder="1" applyProtection="1"/>
    <xf numFmtId="164" fontId="0" fillId="2" borderId="4" xfId="1" applyFont="1" applyFill="1" applyBorder="1" applyProtection="1"/>
    <xf numFmtId="164" fontId="0" fillId="2" borderId="6" xfId="1" applyFont="1" applyFill="1" applyBorder="1" applyProtection="1"/>
    <xf numFmtId="164" fontId="2" fillId="2" borderId="7" xfId="1" applyFont="1" applyFill="1" applyBorder="1" applyAlignment="1" applyProtection="1">
      <alignment horizontal="center"/>
    </xf>
    <xf numFmtId="164" fontId="2" fillId="2" borderId="7" xfId="1" applyFont="1" applyFill="1" applyBorder="1" applyProtection="1"/>
    <xf numFmtId="9" fontId="2" fillId="2" borderId="8" xfId="2" applyFont="1" applyFill="1" applyBorder="1" applyAlignment="1" applyProtection="1">
      <alignment horizontal="center"/>
    </xf>
    <xf numFmtId="164" fontId="4" fillId="2" borderId="9" xfId="1" applyFont="1" applyFill="1" applyBorder="1" applyAlignment="1" applyProtection="1">
      <alignment horizontal="center"/>
    </xf>
    <xf numFmtId="164" fontId="0" fillId="2" borderId="10" xfId="1" applyFont="1" applyFill="1" applyBorder="1" applyProtection="1"/>
    <xf numFmtId="164" fontId="0" fillId="2" borderId="9" xfId="1" applyFont="1" applyFill="1" applyBorder="1" applyProtection="1"/>
    <xf numFmtId="164" fontId="0" fillId="2" borderId="11" xfId="1" applyFont="1" applyFill="1" applyBorder="1" applyProtection="1"/>
    <xf numFmtId="0" fontId="2" fillId="2" borderId="4" xfId="0" applyFont="1" applyFill="1" applyBorder="1" applyAlignment="1" applyProtection="1">
      <alignment horizontal="center"/>
    </xf>
    <xf numFmtId="164" fontId="2" fillId="2" borderId="4" xfId="1" applyFont="1" applyFill="1" applyBorder="1" applyAlignment="1" applyProtection="1">
      <alignment horizontal="center"/>
    </xf>
    <xf numFmtId="164" fontId="2" fillId="2" borderId="1" xfId="1" applyFont="1" applyFill="1" applyBorder="1" applyAlignment="1" applyProtection="1">
      <alignment horizontal="center"/>
    </xf>
    <xf numFmtId="0" fontId="0" fillId="2" borderId="7" xfId="0" applyFill="1" applyBorder="1" applyProtection="1"/>
    <xf numFmtId="164" fontId="2" fillId="2" borderId="2" xfId="1" applyFont="1" applyFill="1" applyBorder="1" applyAlignment="1" applyProtection="1">
      <alignment horizontal="center"/>
    </xf>
    <xf numFmtId="164" fontId="0" fillId="2" borderId="7" xfId="1" applyFont="1" applyFill="1" applyBorder="1" applyProtection="1"/>
    <xf numFmtId="164" fontId="2" fillId="2" borderId="2" xfId="1" applyFont="1" applyFill="1" applyBorder="1" applyProtection="1"/>
    <xf numFmtId="0" fontId="0" fillId="2" borderId="9" xfId="0" applyFill="1" applyBorder="1" applyProtection="1"/>
    <xf numFmtId="164" fontId="2" fillId="2" borderId="3" xfId="1" applyFont="1" applyFill="1" applyBorder="1" applyAlignment="1" applyProtection="1">
      <alignment horizontal="center"/>
    </xf>
    <xf numFmtId="164" fontId="0" fillId="2" borderId="3" xfId="1" applyFont="1" applyFill="1" applyBorder="1" applyProtection="1"/>
    <xf numFmtId="164" fontId="0" fillId="2" borderId="1" xfId="1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164" fontId="0" fillId="2" borderId="2" xfId="1" applyFont="1" applyFill="1" applyBorder="1" applyProtection="1"/>
    <xf numFmtId="0" fontId="0" fillId="2" borderId="4" xfId="0" applyFill="1" applyBorder="1" applyProtection="1"/>
    <xf numFmtId="0" fontId="2" fillId="2" borderId="7" xfId="0" applyFont="1" applyFill="1" applyBorder="1" applyProtection="1"/>
    <xf numFmtId="164" fontId="0" fillId="2" borderId="0" xfId="1" applyFont="1" applyFill="1" applyBorder="1" applyProtection="1"/>
    <xf numFmtId="164" fontId="2" fillId="2" borderId="0" xfId="1" applyFont="1" applyFill="1" applyBorder="1" applyProtection="1"/>
    <xf numFmtId="166" fontId="3" fillId="0" borderId="12" xfId="1" applyNumberFormat="1" applyFont="1" applyFill="1" applyBorder="1" applyAlignment="1" applyProtection="1">
      <alignment horizontal="center"/>
      <protection locked="0"/>
    </xf>
    <xf numFmtId="164" fontId="2" fillId="2" borderId="1" xfId="1" applyFont="1" applyFill="1" applyBorder="1" applyProtection="1"/>
    <xf numFmtId="164" fontId="3" fillId="0" borderId="12" xfId="1" applyFont="1" applyFill="1" applyBorder="1" applyAlignment="1" applyProtection="1">
      <alignment horizontal="center"/>
      <protection locked="0"/>
    </xf>
    <xf numFmtId="164" fontId="2" fillId="2" borderId="0" xfId="1" applyFont="1" applyFill="1" applyBorder="1" applyAlignment="1" applyProtection="1">
      <alignment horizontal="center"/>
    </xf>
    <xf numFmtId="1" fontId="3" fillId="0" borderId="12" xfId="2" applyNumberFormat="1" applyFont="1" applyFill="1" applyBorder="1" applyAlignment="1" applyProtection="1">
      <alignment horizontal="center"/>
      <protection locked="0"/>
    </xf>
    <xf numFmtId="167" fontId="0" fillId="2" borderId="7" xfId="1" applyNumberFormat="1" applyFont="1" applyFill="1" applyBorder="1" applyProtection="1"/>
    <xf numFmtId="167" fontId="0" fillId="2" borderId="4" xfId="1" applyNumberFormat="1" applyFont="1" applyFill="1" applyBorder="1" applyProtection="1"/>
    <xf numFmtId="167" fontId="0" fillId="2" borderId="1" xfId="1" applyNumberFormat="1" applyFont="1" applyFill="1" applyBorder="1" applyProtection="1"/>
    <xf numFmtId="167" fontId="0" fillId="2" borderId="2" xfId="1" applyNumberFormat="1" applyFont="1" applyFill="1" applyBorder="1" applyProtection="1"/>
    <xf numFmtId="166" fontId="2" fillId="2" borderId="7" xfId="1" applyNumberFormat="1" applyFont="1" applyFill="1" applyBorder="1" applyProtection="1"/>
    <xf numFmtId="166" fontId="2" fillId="2" borderId="2" xfId="1" applyNumberFormat="1" applyFont="1" applyFill="1" applyBorder="1" applyProtection="1"/>
    <xf numFmtId="164" fontId="0" fillId="2" borderId="4" xfId="1" applyFont="1" applyFill="1" applyBorder="1" applyAlignment="1" applyProtection="1"/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0" fillId="2" borderId="9" xfId="0" applyFill="1" applyBorder="1" applyAlignment="1" applyProtection="1"/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164" fontId="4" fillId="0" borderId="12" xfId="1" applyFont="1" applyBorder="1" applyAlignment="1" applyProtection="1">
      <alignment horizontal="center"/>
      <protection locked="0"/>
    </xf>
    <xf numFmtId="164" fontId="4" fillId="2" borderId="13" xfId="1" applyFont="1" applyFill="1" applyBorder="1" applyAlignment="1" applyProtection="1">
      <alignment horizontal="center"/>
    </xf>
    <xf numFmtId="164" fontId="2" fillId="2" borderId="2" xfId="1" applyFont="1" applyFill="1" applyBorder="1"/>
    <xf numFmtId="164" fontId="0" fillId="2" borderId="3" xfId="1" applyFont="1" applyFill="1" applyBorder="1"/>
    <xf numFmtId="165" fontId="5" fillId="0" borderId="14" xfId="1" applyNumberFormat="1" applyFont="1" applyFill="1" applyBorder="1" applyProtection="1">
      <protection locked="0"/>
    </xf>
    <xf numFmtId="164" fontId="6" fillId="0" borderId="14" xfId="1" applyNumberFormat="1" applyFont="1" applyFill="1" applyBorder="1" applyProtection="1">
      <protection locked="0"/>
    </xf>
    <xf numFmtId="165" fontId="5" fillId="0" borderId="13" xfId="1" applyNumberFormat="1" applyFont="1" applyFill="1" applyBorder="1" applyProtection="1">
      <protection locked="0"/>
    </xf>
    <xf numFmtId="165" fontId="5" fillId="0" borderId="15" xfId="1" applyNumberFormat="1" applyFont="1" applyFill="1" applyBorder="1" applyProtection="1">
      <protection locked="0"/>
    </xf>
    <xf numFmtId="167" fontId="5" fillId="0" borderId="13" xfId="1" applyNumberFormat="1" applyFont="1" applyFill="1" applyBorder="1" applyProtection="1">
      <protection locked="0"/>
    </xf>
    <xf numFmtId="167" fontId="5" fillId="0" borderId="14" xfId="1" applyNumberFormat="1" applyFont="1" applyFill="1" applyBorder="1" applyProtection="1">
      <protection locked="0"/>
    </xf>
    <xf numFmtId="168" fontId="0" fillId="2" borderId="7" xfId="1" applyNumberFormat="1" applyFont="1" applyFill="1" applyBorder="1" applyProtection="1"/>
    <xf numFmtId="168" fontId="0" fillId="2" borderId="2" xfId="1" applyNumberFormat="1" applyFont="1" applyFill="1" applyBorder="1" applyProtection="1"/>
    <xf numFmtId="10" fontId="3" fillId="0" borderId="12" xfId="2" applyNumberFormat="1" applyFont="1" applyFill="1" applyBorder="1" applyAlignment="1" applyProtection="1">
      <alignment horizontal="center"/>
      <protection locked="0"/>
    </xf>
    <xf numFmtId="164" fontId="0" fillId="2" borderId="2" xfId="1" applyFont="1" applyFill="1" applyBorder="1"/>
    <xf numFmtId="167" fontId="5" fillId="0" borderId="16" xfId="1" applyNumberFormat="1" applyFont="1" applyFill="1" applyBorder="1" applyProtection="1">
      <protection locked="0"/>
    </xf>
    <xf numFmtId="9" fontId="2" fillId="2" borderId="17" xfId="2" applyFont="1" applyFill="1" applyBorder="1" applyAlignment="1" applyProtection="1">
      <alignment horizontal="center"/>
    </xf>
    <xf numFmtId="165" fontId="5" fillId="0" borderId="16" xfId="1" applyNumberFormat="1" applyFont="1" applyFill="1" applyBorder="1" applyProtection="1">
      <protection locked="0"/>
    </xf>
    <xf numFmtId="168" fontId="0" fillId="2" borderId="7" xfId="1" applyNumberFormat="1" applyFont="1" applyFill="1" applyBorder="1" applyProtection="1">
      <protection locked="0"/>
    </xf>
    <xf numFmtId="0" fontId="1" fillId="0" borderId="0" xfId="0" applyFont="1"/>
    <xf numFmtId="0" fontId="0" fillId="4" borderId="0" xfId="0" applyFill="1"/>
    <xf numFmtId="170" fontId="0" fillId="6" borderId="51" xfId="2" applyNumberFormat="1" applyFont="1" applyFill="1" applyBorder="1" applyAlignment="1" applyProtection="1">
      <alignment horizontal="center" vertical="center"/>
      <protection hidden="1"/>
    </xf>
    <xf numFmtId="1" fontId="0" fillId="6" borderId="42" xfId="1" applyNumberFormat="1" applyFont="1" applyFill="1" applyBorder="1" applyAlignment="1" applyProtection="1">
      <alignment horizontal="center" vertical="center"/>
      <protection hidden="1"/>
    </xf>
    <xf numFmtId="10" fontId="1" fillId="5" borderId="1" xfId="1" applyNumberFormat="1" applyFont="1" applyFill="1" applyBorder="1" applyAlignment="1" applyProtection="1">
      <alignment horizontal="center" vertical="center"/>
      <protection hidden="1"/>
    </xf>
    <xf numFmtId="170" fontId="1" fillId="5" borderId="56" xfId="1" applyNumberFormat="1" applyFont="1" applyFill="1" applyBorder="1" applyAlignment="1" applyProtection="1">
      <alignment horizontal="center" vertical="center"/>
      <protection hidden="1"/>
    </xf>
    <xf numFmtId="166" fontId="2" fillId="6" borderId="1" xfId="2" applyNumberFormat="1" applyFont="1" applyFill="1" applyBorder="1" applyAlignment="1" applyProtection="1">
      <alignment horizontal="center"/>
      <protection hidden="1"/>
    </xf>
    <xf numFmtId="166" fontId="2" fillId="6" borderId="6" xfId="2" applyNumberFormat="1" applyFont="1" applyFill="1" applyBorder="1" applyAlignment="1" applyProtection="1">
      <alignment horizontal="center"/>
      <protection hidden="1"/>
    </xf>
    <xf numFmtId="170" fontId="1" fillId="6" borderId="0" xfId="1" applyNumberFormat="1" applyFont="1" applyFill="1" applyAlignment="1" applyProtection="1">
      <alignment horizontal="left"/>
      <protection hidden="1"/>
    </xf>
    <xf numFmtId="0" fontId="0" fillId="5" borderId="0" xfId="0" applyFill="1"/>
    <xf numFmtId="0" fontId="1" fillId="5" borderId="0" xfId="0" quotePrefix="1" applyNumberFormat="1" applyFont="1" applyFill="1"/>
    <xf numFmtId="0" fontId="1" fillId="5" borderId="0" xfId="0" applyFont="1" applyFill="1"/>
    <xf numFmtId="10" fontId="0" fillId="5" borderId="0" xfId="0" applyNumberFormat="1" applyFill="1"/>
    <xf numFmtId="170" fontId="18" fillId="12" borderId="61" xfId="1" applyNumberFormat="1" applyFont="1" applyFill="1" applyBorder="1" applyAlignment="1" applyProtection="1">
      <alignment horizontal="center" vertical="center"/>
      <protection locked="0" hidden="1"/>
    </xf>
    <xf numFmtId="170" fontId="18" fillId="12" borderId="62" xfId="1" applyNumberFormat="1" applyFont="1" applyFill="1" applyBorder="1" applyAlignment="1" applyProtection="1">
      <alignment horizontal="center" vertical="center"/>
      <protection locked="0" hidden="1"/>
    </xf>
    <xf numFmtId="1" fontId="18" fillId="12" borderId="49" xfId="1" applyNumberFormat="1" applyFont="1" applyFill="1" applyBorder="1" applyAlignment="1" applyProtection="1">
      <alignment horizontal="center" vertical="center"/>
      <protection locked="0" hidden="1"/>
    </xf>
    <xf numFmtId="164" fontId="18" fillId="12" borderId="49" xfId="1" applyFont="1" applyFill="1" applyBorder="1" applyAlignment="1" applyProtection="1">
      <alignment horizontal="center" vertical="center"/>
      <protection locked="0" hidden="1"/>
    </xf>
    <xf numFmtId="0" fontId="0" fillId="6" borderId="0" xfId="0" applyFill="1" applyProtection="1">
      <protection hidden="1"/>
    </xf>
    <xf numFmtId="164" fontId="7" fillId="6" borderId="0" xfId="1" applyFont="1" applyFill="1" applyProtection="1">
      <protection hidden="1"/>
    </xf>
    <xf numFmtId="170" fontId="7" fillId="6" borderId="0" xfId="1" applyNumberFormat="1" applyFont="1" applyFill="1" applyProtection="1">
      <protection hidden="1"/>
    </xf>
    <xf numFmtId="164" fontId="10" fillId="6" borderId="0" xfId="1" applyFont="1" applyFill="1" applyProtection="1">
      <protection hidden="1"/>
    </xf>
    <xf numFmtId="169" fontId="7" fillId="6" borderId="0" xfId="1" applyNumberFormat="1" applyFont="1" applyFill="1" applyProtection="1">
      <protection hidden="1"/>
    </xf>
    <xf numFmtId="170" fontId="10" fillId="6" borderId="0" xfId="1" applyNumberFormat="1" applyFont="1" applyFill="1" applyProtection="1">
      <protection hidden="1"/>
    </xf>
    <xf numFmtId="10" fontId="13" fillId="6" borderId="0" xfId="2" applyNumberFormat="1" applyFont="1" applyFill="1" applyProtection="1">
      <protection hidden="1"/>
    </xf>
    <xf numFmtId="0" fontId="0" fillId="6" borderId="53" xfId="0" applyFill="1" applyBorder="1" applyProtection="1">
      <protection hidden="1"/>
    </xf>
    <xf numFmtId="0" fontId="1" fillId="6" borderId="0" xfId="0" applyFont="1" applyFill="1" applyBorder="1" applyProtection="1">
      <protection hidden="1"/>
    </xf>
    <xf numFmtId="164" fontId="0" fillId="6" borderId="54" xfId="1" applyFont="1" applyFill="1" applyBorder="1" applyProtection="1">
      <protection hidden="1"/>
    </xf>
    <xf numFmtId="164" fontId="13" fillId="6" borderId="0" xfId="1" applyFont="1" applyFill="1" applyProtection="1">
      <protection hidden="1"/>
    </xf>
    <xf numFmtId="164" fontId="7" fillId="6" borderId="0" xfId="1" applyFont="1" applyFill="1" applyBorder="1" applyProtection="1">
      <protection hidden="1"/>
    </xf>
    <xf numFmtId="164" fontId="2" fillId="6" borderId="0" xfId="1" applyFont="1" applyFill="1" applyBorder="1" applyProtection="1">
      <protection hidden="1"/>
    </xf>
    <xf numFmtId="0" fontId="1" fillId="6" borderId="53" xfId="0" applyFont="1" applyFill="1" applyBorder="1" applyProtection="1">
      <protection hidden="1"/>
    </xf>
    <xf numFmtId="164" fontId="0" fillId="6" borderId="0" xfId="1" applyFont="1" applyFill="1" applyBorder="1" applyProtection="1">
      <protection hidden="1"/>
    </xf>
    <xf numFmtId="164" fontId="0" fillId="6" borderId="0" xfId="1" applyFont="1" applyFill="1" applyProtection="1">
      <protection hidden="1"/>
    </xf>
    <xf numFmtId="10" fontId="7" fillId="6" borderId="0" xfId="2" applyNumberFormat="1" applyFont="1" applyFill="1" applyProtection="1">
      <protection hidden="1"/>
    </xf>
    <xf numFmtId="2" fontId="1" fillId="6" borderId="0" xfId="2" applyNumberFormat="1" applyFont="1" applyFill="1" applyProtection="1">
      <protection hidden="1"/>
    </xf>
    <xf numFmtId="10" fontId="0" fillId="6" borderId="0" xfId="2" applyNumberFormat="1" applyFont="1" applyFill="1" applyProtection="1">
      <protection hidden="1"/>
    </xf>
    <xf numFmtId="0" fontId="1" fillId="6" borderId="59" xfId="0" applyFont="1" applyFill="1" applyBorder="1" applyAlignment="1" applyProtection="1">
      <alignment vertical="center"/>
      <protection hidden="1"/>
    </xf>
    <xf numFmtId="0" fontId="1" fillId="6" borderId="60" xfId="0" applyFont="1" applyFill="1" applyBorder="1" applyAlignment="1" applyProtection="1">
      <alignment vertical="center"/>
      <protection hidden="1"/>
    </xf>
    <xf numFmtId="10" fontId="16" fillId="6" borderId="0" xfId="2" applyNumberFormat="1" applyFont="1" applyFill="1" applyBorder="1" applyAlignment="1" applyProtection="1">
      <alignment horizontal="center" vertical="center"/>
      <protection hidden="1"/>
    </xf>
    <xf numFmtId="164" fontId="2" fillId="6" borderId="0" xfId="1" applyFont="1" applyFill="1" applyProtection="1">
      <protection hidden="1"/>
    </xf>
    <xf numFmtId="164" fontId="1" fillId="6" borderId="63" xfId="1" applyFont="1" applyFill="1" applyBorder="1" applyAlignment="1" applyProtection="1">
      <alignment horizontal="center"/>
      <protection hidden="1"/>
    </xf>
    <xf numFmtId="164" fontId="1" fillId="6" borderId="65" xfId="1" applyFont="1" applyFill="1" applyBorder="1" applyAlignment="1" applyProtection="1">
      <alignment horizontal="center"/>
      <protection hidden="1"/>
    </xf>
    <xf numFmtId="164" fontId="1" fillId="6" borderId="67" xfId="1" applyFont="1" applyFill="1" applyBorder="1" applyAlignment="1" applyProtection="1">
      <alignment horizontal="center"/>
      <protection hidden="1"/>
    </xf>
    <xf numFmtId="164" fontId="1" fillId="6" borderId="69" xfId="1" applyFont="1" applyFill="1" applyBorder="1" applyAlignment="1" applyProtection="1">
      <alignment horizontal="center"/>
      <protection hidden="1"/>
    </xf>
    <xf numFmtId="164" fontId="2" fillId="6" borderId="2" xfId="1" applyFont="1" applyFill="1" applyBorder="1" applyAlignment="1" applyProtection="1">
      <alignment horizontal="center"/>
      <protection hidden="1"/>
    </xf>
    <xf numFmtId="164" fontId="2" fillId="6" borderId="2" xfId="1" applyFont="1" applyFill="1" applyBorder="1" applyProtection="1">
      <protection hidden="1"/>
    </xf>
    <xf numFmtId="164" fontId="8" fillId="6" borderId="3" xfId="1" applyFont="1" applyFill="1" applyBorder="1" applyAlignment="1" applyProtection="1">
      <alignment horizontal="center"/>
      <protection hidden="1"/>
    </xf>
    <xf numFmtId="9" fontId="2" fillId="6" borderId="3" xfId="2" applyFont="1" applyFill="1" applyBorder="1" applyAlignment="1" applyProtection="1">
      <alignment horizontal="center"/>
      <protection hidden="1"/>
    </xf>
    <xf numFmtId="0" fontId="2" fillId="6" borderId="20" xfId="0" applyFont="1" applyFill="1" applyBorder="1" applyProtection="1">
      <protection hidden="1"/>
    </xf>
    <xf numFmtId="166" fontId="3" fillId="6" borderId="19" xfId="1" applyNumberFormat="1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164" fontId="0" fillId="6" borderId="2" xfId="1" applyFont="1" applyFill="1" applyBorder="1" applyProtection="1">
      <protection hidden="1"/>
    </xf>
    <xf numFmtId="164" fontId="0" fillId="6" borderId="1" xfId="1" applyFont="1" applyFill="1" applyBorder="1" applyProtection="1">
      <protection hidden="1"/>
    </xf>
    <xf numFmtId="164" fontId="7" fillId="6" borderId="18" xfId="1" applyFont="1" applyFill="1" applyBorder="1" applyProtection="1">
      <protection hidden="1"/>
    </xf>
    <xf numFmtId="164" fontId="0" fillId="6" borderId="18" xfId="1" applyFont="1" applyFill="1" applyBorder="1" applyProtection="1"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164" fontId="2" fillId="6" borderId="4" xfId="1" applyFont="1" applyFill="1" applyBorder="1" applyAlignment="1" applyProtection="1">
      <alignment horizontal="center" vertical="center"/>
      <protection hidden="1"/>
    </xf>
    <xf numFmtId="164" fontId="2" fillId="6" borderId="4" xfId="1" applyFont="1" applyFill="1" applyBorder="1" applyAlignment="1" applyProtection="1">
      <alignment vertical="center"/>
      <protection hidden="1"/>
    </xf>
    <xf numFmtId="164" fontId="2" fillId="6" borderId="1" xfId="1" applyFont="1" applyFill="1" applyBorder="1" applyAlignment="1" applyProtection="1">
      <alignment horizontal="center" vertical="center"/>
      <protection hidden="1"/>
    </xf>
    <xf numFmtId="0" fontId="0" fillId="6" borderId="7" xfId="0" applyFill="1" applyBorder="1" applyAlignment="1" applyProtection="1">
      <alignment vertical="center"/>
      <protection hidden="1"/>
    </xf>
    <xf numFmtId="164" fontId="2" fillId="6" borderId="7" xfId="1" applyFont="1" applyFill="1" applyBorder="1" applyAlignment="1" applyProtection="1">
      <alignment horizontal="center" vertical="center"/>
      <protection hidden="1"/>
    </xf>
    <xf numFmtId="164" fontId="2" fillId="6" borderId="2" xfId="1" applyFont="1" applyFill="1" applyBorder="1" applyAlignment="1" applyProtection="1">
      <alignment horizontal="center" vertical="center"/>
      <protection hidden="1"/>
    </xf>
    <xf numFmtId="0" fontId="13" fillId="6" borderId="9" xfId="0" applyFont="1" applyFill="1" applyBorder="1" applyAlignment="1" applyProtection="1">
      <alignment vertical="center"/>
      <protection hidden="1"/>
    </xf>
    <xf numFmtId="164" fontId="2" fillId="6" borderId="9" xfId="1" applyFont="1" applyFill="1" applyBorder="1" applyAlignment="1" applyProtection="1">
      <alignment horizontal="center" vertical="center"/>
      <protection hidden="1"/>
    </xf>
    <xf numFmtId="164" fontId="0" fillId="6" borderId="9" xfId="1" applyFont="1" applyFill="1" applyBorder="1" applyAlignment="1" applyProtection="1">
      <alignment vertical="center"/>
      <protection hidden="1"/>
    </xf>
    <xf numFmtId="164" fontId="0" fillId="6" borderId="3" xfId="1" applyFont="1" applyFill="1" applyBorder="1" applyAlignment="1" applyProtection="1">
      <alignment vertic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167" fontId="0" fillId="6" borderId="3" xfId="1" applyNumberFormat="1" applyFont="1" applyFill="1" applyBorder="1" applyProtection="1">
      <protection hidden="1"/>
    </xf>
    <xf numFmtId="0" fontId="2" fillId="6" borderId="18" xfId="0" applyFont="1" applyFill="1" applyBorder="1" applyAlignment="1" applyProtection="1">
      <alignment horizontal="center"/>
      <protection hidden="1"/>
    </xf>
    <xf numFmtId="167" fontId="0" fillId="6" borderId="18" xfId="1" applyNumberFormat="1" applyFont="1" applyFill="1" applyBorder="1" applyProtection="1">
      <protection hidden="1"/>
    </xf>
    <xf numFmtId="168" fontId="0" fillId="6" borderId="18" xfId="1" applyNumberFormat="1" applyFont="1" applyFill="1" applyBorder="1" applyProtection="1">
      <protection hidden="1"/>
    </xf>
    <xf numFmtId="0" fontId="0" fillId="6" borderId="18" xfId="0" applyFill="1" applyBorder="1" applyProtection="1">
      <protection hidden="1"/>
    </xf>
    <xf numFmtId="0" fontId="2" fillId="6" borderId="18" xfId="0" applyFont="1" applyFill="1" applyBorder="1" applyProtection="1">
      <protection hidden="1"/>
    </xf>
    <xf numFmtId="166" fontId="2" fillId="6" borderId="18" xfId="1" applyNumberFormat="1" applyFont="1" applyFill="1" applyBorder="1" applyProtection="1">
      <protection hidden="1"/>
    </xf>
    <xf numFmtId="0" fontId="0" fillId="4" borderId="0" xfId="0" applyFill="1" applyProtection="1">
      <protection hidden="1"/>
    </xf>
    <xf numFmtId="164" fontId="0" fillId="4" borderId="0" xfId="1" applyFont="1" applyFill="1" applyProtection="1">
      <protection hidden="1"/>
    </xf>
    <xf numFmtId="164" fontId="7" fillId="4" borderId="0" xfId="1" applyFont="1" applyFill="1" applyProtection="1">
      <protection hidden="1"/>
    </xf>
    <xf numFmtId="164" fontId="2" fillId="4" borderId="0" xfId="1" applyFont="1" applyFill="1" applyBorder="1" applyProtection="1">
      <protection hidden="1"/>
    </xf>
    <xf numFmtId="0" fontId="0" fillId="0" borderId="0" xfId="0" applyProtection="1">
      <protection hidden="1"/>
    </xf>
    <xf numFmtId="164" fontId="0" fillId="0" borderId="0" xfId="1" applyFont="1" applyProtection="1">
      <protection hidden="1"/>
    </xf>
    <xf numFmtId="164" fontId="7" fillId="0" borderId="0" xfId="1" applyFont="1" applyProtection="1">
      <protection hidden="1"/>
    </xf>
    <xf numFmtId="164" fontId="2" fillId="0" borderId="0" xfId="1" applyFont="1" applyFill="1" applyBorder="1" applyProtection="1">
      <protection hidden="1"/>
    </xf>
    <xf numFmtId="164" fontId="2" fillId="0" borderId="0" xfId="1" applyFont="1" applyProtection="1">
      <protection hidden="1"/>
    </xf>
    <xf numFmtId="164" fontId="7" fillId="6" borderId="5" xfId="1" applyFont="1" applyFill="1" applyBorder="1" applyProtection="1">
      <protection hidden="1"/>
    </xf>
    <xf numFmtId="164" fontId="2" fillId="6" borderId="5" xfId="1" applyFont="1" applyFill="1" applyBorder="1" applyProtection="1">
      <protection hidden="1"/>
    </xf>
    <xf numFmtId="10" fontId="1" fillId="6" borderId="0" xfId="1" applyNumberFormat="1" applyFont="1" applyFill="1" applyAlignment="1" applyProtection="1">
      <alignment horizontal="left"/>
      <protection hidden="1"/>
    </xf>
    <xf numFmtId="10" fontId="4" fillId="6" borderId="42" xfId="2" applyNumberFormat="1" applyFont="1" applyFill="1" applyBorder="1" applyAlignment="1" applyProtection="1">
      <alignment horizontal="center" vertical="center"/>
      <protection hidden="1"/>
    </xf>
    <xf numFmtId="0" fontId="1" fillId="6" borderId="59" xfId="0" applyFont="1" applyFill="1" applyBorder="1" applyAlignment="1" applyProtection="1">
      <alignment horizontal="left" vertical="center"/>
      <protection hidden="1"/>
    </xf>
    <xf numFmtId="0" fontId="1" fillId="6" borderId="60" xfId="0" applyFont="1" applyFill="1" applyBorder="1" applyAlignment="1" applyProtection="1">
      <alignment horizontal="left" vertical="center"/>
      <protection hidden="1"/>
    </xf>
    <xf numFmtId="0" fontId="1" fillId="6" borderId="50" xfId="0" applyFont="1" applyFill="1" applyBorder="1" applyAlignment="1" applyProtection="1">
      <alignment horizontal="left" vertical="center"/>
      <protection hidden="1"/>
    </xf>
    <xf numFmtId="0" fontId="1" fillId="6" borderId="2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5" borderId="0" xfId="0" applyFill="1" applyProtection="1">
      <protection hidden="1"/>
    </xf>
    <xf numFmtId="0" fontId="1" fillId="5" borderId="0" xfId="0" applyFont="1" applyFill="1" applyProtection="1">
      <protection hidden="1"/>
    </xf>
    <xf numFmtId="2" fontId="13" fillId="6" borderId="0" xfId="1" applyNumberFormat="1" applyFont="1" applyFill="1" applyProtection="1">
      <protection hidden="1"/>
    </xf>
    <xf numFmtId="164" fontId="0" fillId="0" borderId="0" xfId="1" applyFont="1" applyAlignment="1" applyProtection="1">
      <alignment wrapText="1"/>
      <protection hidden="1"/>
    </xf>
    <xf numFmtId="170" fontId="1" fillId="0" borderId="0" xfId="1" applyNumberFormat="1" applyFont="1" applyAlignment="1" applyProtection="1">
      <alignment wrapText="1"/>
      <protection hidden="1"/>
    </xf>
    <xf numFmtId="164" fontId="1" fillId="0" borderId="0" xfId="1" applyFont="1" applyAlignment="1" applyProtection="1">
      <alignment wrapText="1"/>
      <protection hidden="1"/>
    </xf>
    <xf numFmtId="164" fontId="2" fillId="0" borderId="0" xfId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10" fontId="0" fillId="0" borderId="0" xfId="2" applyNumberFormat="1" applyFont="1" applyAlignment="1" applyProtection="1">
      <alignment wrapText="1"/>
      <protection hidden="1"/>
    </xf>
    <xf numFmtId="0" fontId="14" fillId="7" borderId="32" xfId="0" applyFont="1" applyFill="1" applyBorder="1" applyAlignment="1" applyProtection="1">
      <alignment horizontal="center" vertical="center" wrapText="1"/>
      <protection hidden="1"/>
    </xf>
    <xf numFmtId="0" fontId="14" fillId="7" borderId="33" xfId="0" applyFont="1" applyFill="1" applyBorder="1" applyAlignment="1" applyProtection="1">
      <alignment horizontal="center" vertical="center" wrapText="1"/>
      <protection hidden="1"/>
    </xf>
    <xf numFmtId="0" fontId="14" fillId="7" borderId="0" xfId="0" applyFont="1" applyFill="1" applyBorder="1" applyAlignment="1" applyProtection="1">
      <alignment horizontal="center"/>
      <protection hidden="1"/>
    </xf>
    <xf numFmtId="1" fontId="10" fillId="6" borderId="0" xfId="1" applyNumberFormat="1" applyFont="1" applyFill="1" applyProtection="1">
      <protection hidden="1"/>
    </xf>
    <xf numFmtId="170" fontId="13" fillId="6" borderId="0" xfId="1" applyNumberFormat="1" applyFont="1" applyFill="1" applyProtection="1">
      <protection hidden="1"/>
    </xf>
    <xf numFmtId="170" fontId="0" fillId="0" borderId="0" xfId="1" applyNumberFormat="1" applyFont="1" applyAlignment="1" applyProtection="1">
      <alignment wrapText="1"/>
      <protection hidden="1"/>
    </xf>
    <xf numFmtId="0" fontId="15" fillId="0" borderId="35" xfId="0" applyFont="1" applyFill="1" applyBorder="1" applyAlignment="1" applyProtection="1">
      <alignment horizontal="center"/>
      <protection hidden="1"/>
    </xf>
    <xf numFmtId="0" fontId="14" fillId="0" borderId="35" xfId="0" applyFont="1" applyFill="1" applyBorder="1" applyAlignment="1" applyProtection="1">
      <alignment horizontal="center"/>
      <protection hidden="1"/>
    </xf>
    <xf numFmtId="0" fontId="14" fillId="0" borderId="36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1" fontId="13" fillId="6" borderId="0" xfId="1" applyNumberFormat="1" applyFont="1" applyFill="1" applyProtection="1">
      <protection hidden="1"/>
    </xf>
    <xf numFmtId="1" fontId="0" fillId="0" borderId="0" xfId="1" applyNumberFormat="1" applyFont="1" applyAlignment="1" applyProtection="1">
      <alignment wrapText="1"/>
      <protection hidden="1"/>
    </xf>
    <xf numFmtId="1" fontId="1" fillId="0" borderId="0" xfId="1" applyNumberFormat="1" applyFont="1" applyAlignment="1" applyProtection="1">
      <alignment wrapText="1"/>
      <protection hidden="1"/>
    </xf>
    <xf numFmtId="0" fontId="15" fillId="0" borderId="37" xfId="0" applyFont="1" applyBorder="1" applyAlignment="1" applyProtection="1">
      <alignment horizontal="left"/>
      <protection hidden="1"/>
    </xf>
    <xf numFmtId="10" fontId="15" fillId="0" borderId="2" xfId="0" applyNumberFormat="1" applyFont="1" applyBorder="1" applyAlignment="1" applyProtection="1">
      <alignment horizontal="center"/>
      <protection hidden="1"/>
    </xf>
    <xf numFmtId="10" fontId="1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5" borderId="0" xfId="0" quotePrefix="1" applyNumberFormat="1" applyFont="1" applyFill="1" applyProtection="1">
      <protection hidden="1"/>
    </xf>
    <xf numFmtId="0" fontId="15" fillId="8" borderId="38" xfId="0" applyFont="1" applyFill="1" applyBorder="1" applyAlignment="1" applyProtection="1">
      <alignment horizontal="left"/>
      <protection hidden="1"/>
    </xf>
    <xf numFmtId="10" fontId="15" fillId="0" borderId="39" xfId="0" applyNumberFormat="1" applyFont="1" applyFill="1" applyBorder="1" applyAlignment="1" applyProtection="1">
      <alignment horizontal="center"/>
      <protection hidden="1"/>
    </xf>
    <xf numFmtId="10" fontId="15" fillId="0" borderId="40" xfId="0" applyNumberFormat="1" applyFont="1" applyFill="1" applyBorder="1" applyAlignment="1" applyProtection="1">
      <alignment horizontal="center"/>
      <protection hidden="1"/>
    </xf>
    <xf numFmtId="10" fontId="15" fillId="0" borderId="0" xfId="0" applyNumberFormat="1" applyFont="1" applyFill="1" applyBorder="1" applyAlignment="1" applyProtection="1">
      <alignment horizontal="center"/>
      <protection hidden="1"/>
    </xf>
    <xf numFmtId="10" fontId="0" fillId="5" borderId="0" xfId="0" applyNumberFormat="1" applyFill="1" applyProtection="1">
      <protection hidden="1"/>
    </xf>
    <xf numFmtId="0" fontId="15" fillId="8" borderId="41" xfId="0" applyFont="1" applyFill="1" applyBorder="1" applyAlignment="1" applyProtection="1">
      <alignment horizontal="left" wrapText="1"/>
      <protection hidden="1"/>
    </xf>
    <xf numFmtId="10" fontId="15" fillId="0" borderId="3" xfId="0" applyNumberFormat="1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1" fillId="6" borderId="56" xfId="1" applyFont="1" applyFill="1" applyBorder="1" applyAlignment="1" applyProtection="1">
      <alignment horizontal="center" vertical="center"/>
      <protection hidden="1"/>
    </xf>
    <xf numFmtId="170" fontId="1" fillId="0" borderId="43" xfId="1" applyNumberFormat="1" applyFont="1" applyBorder="1" applyAlignment="1" applyProtection="1">
      <alignment wrapText="1"/>
      <protection hidden="1"/>
    </xf>
    <xf numFmtId="10" fontId="1" fillId="0" borderId="0" xfId="0" quotePrefix="1" applyNumberFormat="1" applyFont="1" applyProtection="1">
      <protection hidden="1"/>
    </xf>
    <xf numFmtId="9" fontId="0" fillId="0" borderId="0" xfId="2" applyFont="1" applyAlignment="1" applyProtection="1">
      <alignment wrapText="1"/>
      <protection hidden="1"/>
    </xf>
    <xf numFmtId="4" fontId="0" fillId="0" borderId="44" xfId="2" applyNumberFormat="1" applyFont="1" applyBorder="1" applyAlignment="1" applyProtection="1">
      <alignment wrapText="1"/>
      <protection hidden="1"/>
    </xf>
    <xf numFmtId="10" fontId="0" fillId="0" borderId="0" xfId="0" applyNumberFormat="1" applyProtection="1">
      <protection hidden="1"/>
    </xf>
    <xf numFmtId="0" fontId="0" fillId="0" borderId="0" xfId="0" quotePrefix="1" applyProtection="1">
      <protection hidden="1"/>
    </xf>
    <xf numFmtId="164" fontId="1" fillId="5" borderId="56" xfId="1" applyFont="1" applyFill="1" applyBorder="1" applyAlignment="1" applyProtection="1">
      <alignment horizontal="center" vertical="center"/>
      <protection hidden="1"/>
    </xf>
    <xf numFmtId="164" fontId="21" fillId="6" borderId="43" xfId="1" applyFont="1" applyFill="1" applyBorder="1" applyAlignment="1" applyProtection="1">
      <alignment horizontal="center" vertical="center"/>
      <protection hidden="1"/>
    </xf>
    <xf numFmtId="10" fontId="2" fillId="0" borderId="0" xfId="1" applyNumberFormat="1" applyFont="1" applyAlignment="1" applyProtection="1">
      <alignment wrapText="1"/>
      <protection hidden="1"/>
    </xf>
    <xf numFmtId="164" fontId="0" fillId="5" borderId="56" xfId="1" applyFont="1" applyFill="1" applyBorder="1" applyAlignment="1" applyProtection="1">
      <alignment horizontal="center" vertical="center"/>
      <protection hidden="1"/>
    </xf>
    <xf numFmtId="164" fontId="1" fillId="5" borderId="51" xfId="1" applyFont="1" applyFill="1" applyBorder="1" applyAlignment="1" applyProtection="1">
      <alignment horizontal="center" vertical="center"/>
      <protection hidden="1"/>
    </xf>
    <xf numFmtId="170" fontId="1" fillId="0" borderId="0" xfId="1" applyNumberFormat="1" applyFont="1" applyProtection="1">
      <protection hidden="1"/>
    </xf>
    <xf numFmtId="171" fontId="0" fillId="0" borderId="0" xfId="0" applyNumberFormat="1" applyProtection="1">
      <protection hidden="1"/>
    </xf>
    <xf numFmtId="9" fontId="0" fillId="0" borderId="0" xfId="0" applyNumberFormat="1" applyProtection="1">
      <protection hidden="1"/>
    </xf>
    <xf numFmtId="0" fontId="13" fillId="6" borderId="0" xfId="0" applyFont="1" applyFill="1" applyProtection="1">
      <protection hidden="1"/>
    </xf>
    <xf numFmtId="1" fontId="1" fillId="0" borderId="0" xfId="1" applyNumberFormat="1" applyFont="1" applyProtection="1">
      <protection hidden="1"/>
    </xf>
    <xf numFmtId="164" fontId="0" fillId="5" borderId="51" xfId="1" applyFont="1" applyFill="1" applyBorder="1" applyAlignment="1" applyProtection="1">
      <alignment horizontal="center" vertical="center"/>
      <protection hidden="1"/>
    </xf>
    <xf numFmtId="171" fontId="0" fillId="0" borderId="0" xfId="1" applyNumberFormat="1" applyFont="1" applyAlignment="1" applyProtection="1">
      <alignment wrapText="1"/>
      <protection hidden="1"/>
    </xf>
    <xf numFmtId="171" fontId="7" fillId="10" borderId="0" xfId="2" applyNumberFormat="1" applyFont="1" applyFill="1" applyAlignment="1" applyProtection="1">
      <alignment wrapText="1"/>
      <protection hidden="1"/>
    </xf>
    <xf numFmtId="164" fontId="0" fillId="5" borderId="42" xfId="1" applyFont="1" applyFill="1" applyBorder="1" applyAlignment="1" applyProtection="1">
      <alignment horizontal="center" vertical="center"/>
      <protection hidden="1"/>
    </xf>
    <xf numFmtId="171" fontId="0" fillId="0" borderId="0" xfId="2" applyNumberFormat="1" applyFont="1" applyAlignment="1" applyProtection="1">
      <alignment wrapText="1"/>
      <protection hidden="1"/>
    </xf>
    <xf numFmtId="0" fontId="14" fillId="7" borderId="32" xfId="0" applyFont="1" applyFill="1" applyBorder="1" applyAlignment="1" applyProtection="1">
      <alignment horizontal="center"/>
      <protection hidden="1"/>
    </xf>
    <xf numFmtId="164" fontId="1" fillId="0" borderId="0" xfId="1" applyFont="1" applyProtection="1">
      <protection hidden="1"/>
    </xf>
    <xf numFmtId="0" fontId="14" fillId="7" borderId="45" xfId="0" applyFont="1" applyFill="1" applyBorder="1" applyAlignment="1" applyProtection="1">
      <alignment horizontal="center"/>
      <protection hidden="1"/>
    </xf>
    <xf numFmtId="172" fontId="0" fillId="0" borderId="0" xfId="1" applyNumberFormat="1" applyFont="1" applyAlignment="1" applyProtection="1">
      <alignment wrapText="1"/>
      <protection hidden="1"/>
    </xf>
    <xf numFmtId="0" fontId="1" fillId="0" borderId="0" xfId="1" applyNumberFormat="1" applyFont="1" applyAlignment="1" applyProtection="1">
      <alignment wrapText="1"/>
      <protection hidden="1"/>
    </xf>
    <xf numFmtId="10" fontId="0" fillId="0" borderId="0" xfId="0" applyNumberFormat="1" applyAlignment="1" applyProtection="1">
      <alignment wrapText="1"/>
      <protection hidden="1"/>
    </xf>
    <xf numFmtId="10" fontId="2" fillId="0" borderId="0" xfId="2" applyNumberFormat="1" applyFont="1" applyAlignment="1" applyProtection="1">
      <alignment wrapText="1"/>
      <protection hidden="1"/>
    </xf>
    <xf numFmtId="0" fontId="14" fillId="7" borderId="33" xfId="0" applyFont="1" applyFill="1" applyBorder="1" applyAlignment="1" applyProtection="1">
      <alignment horizontal="center"/>
      <protection hidden="1"/>
    </xf>
    <xf numFmtId="164" fontId="0" fillId="5" borderId="3" xfId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173" fontId="0" fillId="5" borderId="0" xfId="0" applyNumberFormat="1" applyFill="1" applyProtection="1">
      <protection hidden="1"/>
    </xf>
    <xf numFmtId="164" fontId="4" fillId="6" borderId="19" xfId="1" applyFont="1" applyFill="1" applyBorder="1" applyAlignment="1" applyProtection="1">
      <alignment horizontal="center"/>
      <protection hidden="1"/>
    </xf>
    <xf numFmtId="164" fontId="4" fillId="0" borderId="19" xfId="1" applyFont="1" applyFill="1" applyBorder="1" applyAlignment="1" applyProtection="1">
      <alignment horizontal="center"/>
      <protection hidden="1"/>
    </xf>
    <xf numFmtId="166" fontId="3" fillId="6" borderId="2" xfId="1" applyNumberFormat="1" applyFont="1" applyFill="1" applyBorder="1" applyAlignment="1" applyProtection="1">
      <alignment horizontal="center"/>
      <protection hidden="1"/>
    </xf>
    <xf numFmtId="10" fontId="3" fillId="6" borderId="2" xfId="2" applyNumberFormat="1" applyFont="1" applyFill="1" applyBorder="1" applyAlignment="1" applyProtection="1">
      <alignment horizontal="center"/>
      <protection hidden="1"/>
    </xf>
    <xf numFmtId="1" fontId="3" fillId="6" borderId="3" xfId="2" applyNumberFormat="1" applyFont="1" applyFill="1" applyBorder="1" applyAlignment="1" applyProtection="1">
      <alignment horizontal="center"/>
      <protection hidden="1"/>
    </xf>
    <xf numFmtId="164" fontId="4" fillId="6" borderId="1" xfId="1" applyFont="1" applyFill="1" applyBorder="1" applyAlignment="1" applyProtection="1">
      <alignment horizontal="center"/>
      <protection hidden="1"/>
    </xf>
    <xf numFmtId="0" fontId="7" fillId="6" borderId="0" xfId="0" applyFont="1" applyFill="1" applyProtection="1">
      <protection hidden="1"/>
    </xf>
    <xf numFmtId="166" fontId="3" fillId="6" borderId="1" xfId="2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wrapText="1"/>
      <protection hidden="1"/>
    </xf>
    <xf numFmtId="10" fontId="0" fillId="0" borderId="0" xfId="2" applyNumberFormat="1" applyFont="1" applyFill="1" applyBorder="1" applyAlignment="1" applyProtection="1">
      <alignment wrapText="1"/>
      <protection hidden="1"/>
    </xf>
    <xf numFmtId="0" fontId="7" fillId="6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wrapText="1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center"/>
      <protection hidden="1"/>
    </xf>
    <xf numFmtId="0" fontId="7" fillId="9" borderId="0" xfId="0" applyFont="1" applyFill="1" applyProtection="1">
      <protection hidden="1"/>
    </xf>
    <xf numFmtId="167" fontId="5" fillId="0" borderId="18" xfId="1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0" fillId="4" borderId="0" xfId="0" applyFill="1" applyBorder="1" applyAlignment="1" applyProtection="1">
      <alignment wrapText="1"/>
      <protection hidden="1"/>
    </xf>
    <xf numFmtId="164" fontId="0" fillId="4" borderId="18" xfId="1" applyFont="1" applyFill="1" applyBorder="1" applyProtection="1">
      <protection hidden="1"/>
    </xf>
    <xf numFmtId="0" fontId="7" fillId="4" borderId="0" xfId="0" applyFont="1" applyFill="1" applyBorder="1" applyProtection="1">
      <protection hidden="1"/>
    </xf>
    <xf numFmtId="164" fontId="0" fillId="4" borderId="0" xfId="1" applyFont="1" applyFill="1" applyBorder="1" applyProtection="1">
      <protection hidden="1"/>
    </xf>
    <xf numFmtId="164" fontId="0" fillId="0" borderId="0" xfId="1" applyFont="1" applyFill="1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7" fillId="4" borderId="0" xfId="0" applyFont="1" applyFill="1" applyProtection="1">
      <protection hidden="1"/>
    </xf>
    <xf numFmtId="0" fontId="20" fillId="12" borderId="49" xfId="0" applyFont="1" applyFill="1" applyBorder="1" applyAlignment="1" applyProtection="1">
      <alignment horizontal="center" vertical="center"/>
      <protection locked="0" hidden="1"/>
    </xf>
    <xf numFmtId="170" fontId="0" fillId="5" borderId="74" xfId="1" applyNumberFormat="1" applyFont="1" applyFill="1" applyBorder="1" applyAlignment="1" applyProtection="1">
      <alignment horizontal="center" vertical="center"/>
      <protection locked="0" hidden="1"/>
    </xf>
    <xf numFmtId="0" fontId="0" fillId="13" borderId="0" xfId="0" applyFill="1" applyProtection="1">
      <protection hidden="1"/>
    </xf>
    <xf numFmtId="43" fontId="0" fillId="6" borderId="0" xfId="3" applyFont="1" applyFill="1" applyProtection="1">
      <protection hidden="1"/>
    </xf>
    <xf numFmtId="171" fontId="0" fillId="6" borderId="42" xfId="2" applyNumberFormat="1" applyFont="1" applyFill="1" applyBorder="1" applyAlignment="1" applyProtection="1">
      <alignment horizontal="center" vertical="center"/>
      <protection hidden="1"/>
    </xf>
    <xf numFmtId="0" fontId="0" fillId="6" borderId="50" xfId="0" applyFill="1" applyBorder="1" applyProtection="1">
      <protection hidden="1"/>
    </xf>
    <xf numFmtId="0" fontId="1" fillId="6" borderId="21" xfId="0" applyFont="1" applyFill="1" applyBorder="1" applyProtection="1">
      <protection hidden="1"/>
    </xf>
    <xf numFmtId="164" fontId="0" fillId="6" borderId="78" xfId="1" applyFont="1" applyFill="1" applyBorder="1" applyProtection="1">
      <protection hidden="1"/>
    </xf>
    <xf numFmtId="171" fontId="1" fillId="6" borderId="0" xfId="2" applyNumberFormat="1" applyFont="1" applyFill="1" applyProtection="1">
      <protection hidden="1"/>
    </xf>
    <xf numFmtId="43" fontId="1" fillId="6" borderId="0" xfId="3" applyFont="1" applyFill="1" applyProtection="1">
      <protection hidden="1"/>
    </xf>
    <xf numFmtId="3" fontId="0" fillId="5" borderId="0" xfId="0" applyNumberFormat="1" applyFill="1" applyProtection="1">
      <protection hidden="1"/>
    </xf>
    <xf numFmtId="10" fontId="0" fillId="10" borderId="0" xfId="0" applyNumberFormat="1" applyFill="1"/>
    <xf numFmtId="164" fontId="0" fillId="3" borderId="18" xfId="1" applyFont="1" applyFill="1" applyBorder="1" applyProtection="1">
      <protection locked="0"/>
    </xf>
    <xf numFmtId="164" fontId="4" fillId="3" borderId="18" xfId="1" applyFont="1" applyFill="1" applyBorder="1" applyAlignment="1" applyProtection="1">
      <alignment horizontal="center"/>
      <protection locked="0"/>
    </xf>
    <xf numFmtId="167" fontId="5" fillId="0" borderId="3" xfId="1" applyNumberFormat="1" applyFont="1" applyFill="1" applyBorder="1" applyProtection="1">
      <protection locked="0"/>
    </xf>
    <xf numFmtId="167" fontId="5" fillId="0" borderId="18" xfId="1" applyNumberFormat="1" applyFont="1" applyFill="1" applyBorder="1" applyProtection="1">
      <protection locked="0"/>
    </xf>
    <xf numFmtId="168" fontId="7" fillId="6" borderId="18" xfId="1" applyNumberFormat="1" applyFont="1" applyFill="1" applyBorder="1" applyProtection="1">
      <protection locked="0"/>
    </xf>
    <xf numFmtId="168" fontId="0" fillId="6" borderId="18" xfId="1" applyNumberFormat="1" applyFont="1" applyFill="1" applyBorder="1" applyProtection="1">
      <protection locked="0"/>
    </xf>
    <xf numFmtId="164" fontId="2" fillId="2" borderId="7" xfId="1" applyFont="1" applyFill="1" applyBorder="1" applyAlignment="1" applyProtection="1"/>
    <xf numFmtId="0" fontId="0" fillId="2" borderId="0" xfId="0" applyFill="1" applyBorder="1" applyAlignment="1" applyProtection="1"/>
    <xf numFmtId="0" fontId="0" fillId="2" borderId="8" xfId="0" applyFill="1" applyBorder="1" applyAlignment="1" applyProtection="1"/>
    <xf numFmtId="164" fontId="2" fillId="2" borderId="4" xfId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164" fontId="2" fillId="2" borderId="4" xfId="1" applyFont="1" applyFill="1" applyBorder="1" applyAlignment="1" applyProtection="1"/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0" fillId="2" borderId="7" xfId="0" applyFill="1" applyBorder="1" applyAlignment="1" applyProtection="1"/>
    <xf numFmtId="0" fontId="0" fillId="0" borderId="0" xfId="0" applyAlignment="1"/>
    <xf numFmtId="0" fontId="0" fillId="0" borderId="8" xfId="0" applyBorder="1" applyAlignment="1"/>
    <xf numFmtId="168" fontId="2" fillId="2" borderId="7" xfId="1" applyNumberFormat="1" applyFont="1" applyFill="1" applyBorder="1" applyAlignment="1" applyProtection="1"/>
    <xf numFmtId="168" fontId="0" fillId="2" borderId="0" xfId="0" applyNumberFormat="1" applyFill="1" applyBorder="1" applyAlignment="1" applyProtection="1"/>
    <xf numFmtId="168" fontId="0" fillId="2" borderId="8" xfId="0" applyNumberFormat="1" applyFill="1" applyBorder="1" applyAlignment="1" applyProtection="1"/>
    <xf numFmtId="164" fontId="0" fillId="2" borderId="4" xfId="1" applyFont="1" applyFill="1" applyBorder="1" applyAlignment="1" applyProtection="1"/>
    <xf numFmtId="0" fontId="0" fillId="2" borderId="9" xfId="0" applyFill="1" applyBorder="1" applyAlignment="1" applyProtection="1"/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167" fontId="2" fillId="2" borderId="4" xfId="1" applyNumberFormat="1" applyFont="1" applyFill="1" applyBorder="1" applyAlignment="1" applyProtection="1"/>
    <xf numFmtId="167" fontId="0" fillId="2" borderId="5" xfId="0" applyNumberFormat="1" applyFill="1" applyBorder="1" applyAlignment="1" applyProtection="1"/>
    <xf numFmtId="167" fontId="0" fillId="2" borderId="6" xfId="0" applyNumberFormat="1" applyFill="1" applyBorder="1" applyAlignment="1" applyProtection="1"/>
    <xf numFmtId="167" fontId="2" fillId="2" borderId="7" xfId="1" applyNumberFormat="1" applyFont="1" applyFill="1" applyBorder="1" applyAlignment="1" applyProtection="1"/>
    <xf numFmtId="167" fontId="0" fillId="2" borderId="0" xfId="0" applyNumberFormat="1" applyFill="1" applyBorder="1" applyAlignment="1" applyProtection="1"/>
    <xf numFmtId="167" fontId="0" fillId="2" borderId="8" xfId="0" applyNumberFormat="1" applyFill="1" applyBorder="1" applyAlignment="1" applyProtection="1"/>
    <xf numFmtId="168" fontId="2" fillId="6" borderId="18" xfId="1" applyNumberFormat="1" applyFont="1" applyFill="1" applyBorder="1" applyAlignment="1" applyProtection="1">
      <protection hidden="1"/>
    </xf>
    <xf numFmtId="168" fontId="0" fillId="6" borderId="18" xfId="0" applyNumberFormat="1" applyFill="1" applyBorder="1" applyAlignment="1" applyProtection="1">
      <protection hidden="1"/>
    </xf>
    <xf numFmtId="0" fontId="14" fillId="7" borderId="31" xfId="0" applyFont="1" applyFill="1" applyBorder="1" applyAlignment="1" applyProtection="1">
      <alignment horizontal="center" vertical="center"/>
      <protection hidden="1"/>
    </xf>
    <xf numFmtId="0" fontId="14" fillId="7" borderId="34" xfId="0" applyFont="1" applyFill="1" applyBorder="1" applyAlignment="1" applyProtection="1">
      <alignment horizontal="center" vertical="center"/>
      <protection hidden="1"/>
    </xf>
    <xf numFmtId="0" fontId="12" fillId="6" borderId="57" xfId="0" applyFont="1" applyFill="1" applyBorder="1" applyAlignment="1" applyProtection="1">
      <alignment horizontal="left" vertical="top" wrapText="1"/>
      <protection hidden="1"/>
    </xf>
    <xf numFmtId="0" fontId="12" fillId="6" borderId="5" xfId="0" applyFont="1" applyFill="1" applyBorder="1" applyAlignment="1" applyProtection="1">
      <alignment horizontal="left" vertical="top" wrapText="1"/>
      <protection hidden="1"/>
    </xf>
    <xf numFmtId="0" fontId="12" fillId="6" borderId="58" xfId="0" applyFont="1" applyFill="1" applyBorder="1" applyAlignment="1" applyProtection="1">
      <alignment horizontal="left" vertical="top" wrapText="1"/>
      <protection hidden="1"/>
    </xf>
    <xf numFmtId="0" fontId="12" fillId="6" borderId="53" xfId="0" applyFont="1" applyFill="1" applyBorder="1" applyAlignment="1" applyProtection="1">
      <alignment horizontal="left" vertical="top" wrapText="1"/>
      <protection hidden="1"/>
    </xf>
    <xf numFmtId="0" fontId="12" fillId="6" borderId="0" xfId="0" applyFont="1" applyFill="1" applyBorder="1" applyAlignment="1" applyProtection="1">
      <alignment horizontal="left" vertical="top" wrapText="1"/>
      <protection hidden="1"/>
    </xf>
    <xf numFmtId="0" fontId="12" fillId="6" borderId="54" xfId="0" applyFont="1" applyFill="1" applyBorder="1" applyAlignment="1" applyProtection="1">
      <alignment horizontal="left" vertical="top" wrapText="1"/>
      <protection hidden="1"/>
    </xf>
    <xf numFmtId="164" fontId="2" fillId="6" borderId="18" xfId="1" applyFont="1" applyFill="1" applyBorder="1" applyAlignment="1" applyProtection="1">
      <alignment horizontal="center" vertical="center"/>
      <protection hidden="1"/>
    </xf>
    <xf numFmtId="0" fontId="0" fillId="6" borderId="18" xfId="0" applyFill="1" applyBorder="1" applyAlignment="1" applyProtection="1">
      <alignment vertical="center"/>
      <protection hidden="1"/>
    </xf>
    <xf numFmtId="167" fontId="2" fillId="6" borderId="18" xfId="1" applyNumberFormat="1" applyFont="1" applyFill="1" applyBorder="1" applyAlignment="1" applyProtection="1">
      <protection hidden="1"/>
    </xf>
    <xf numFmtId="167" fontId="0" fillId="6" borderId="18" xfId="0" applyNumberFormat="1" applyFill="1" applyBorder="1" applyAlignment="1" applyProtection="1">
      <protection hidden="1"/>
    </xf>
    <xf numFmtId="0" fontId="1" fillId="6" borderId="52" xfId="0" applyFont="1" applyFill="1" applyBorder="1" applyAlignment="1" applyProtection="1">
      <alignment horizontal="left" vertical="center"/>
      <protection hidden="1"/>
    </xf>
    <xf numFmtId="0" fontId="1" fillId="6" borderId="18" xfId="0" applyFont="1" applyFill="1" applyBorder="1" applyAlignment="1" applyProtection="1">
      <alignment horizontal="left" vertical="center"/>
      <protection hidden="1"/>
    </xf>
    <xf numFmtId="0" fontId="1" fillId="6" borderId="50" xfId="0" applyFont="1" applyFill="1" applyBorder="1" applyAlignment="1" applyProtection="1">
      <alignment horizontal="left" vertical="center"/>
      <protection hidden="1"/>
    </xf>
    <xf numFmtId="0" fontId="1" fillId="6" borderId="21" xfId="0" applyFont="1" applyFill="1" applyBorder="1" applyAlignment="1" applyProtection="1">
      <alignment horizontal="left" vertical="center"/>
      <protection hidden="1"/>
    </xf>
    <xf numFmtId="0" fontId="1" fillId="6" borderId="11" xfId="0" applyFont="1" applyFill="1" applyBorder="1" applyAlignment="1" applyProtection="1">
      <alignment horizontal="left" vertical="center"/>
      <protection hidden="1"/>
    </xf>
    <xf numFmtId="9" fontId="11" fillId="4" borderId="22" xfId="2" applyFont="1" applyFill="1" applyBorder="1" applyAlignment="1" applyProtection="1">
      <alignment horizontal="center" vertical="center" wrapText="1"/>
      <protection hidden="1"/>
    </xf>
    <xf numFmtId="9" fontId="11" fillId="4" borderId="23" xfId="2" applyFont="1" applyFill="1" applyBorder="1" applyAlignment="1" applyProtection="1">
      <alignment horizontal="center" vertical="center" wrapText="1"/>
      <protection hidden="1"/>
    </xf>
    <xf numFmtId="9" fontId="11" fillId="4" borderId="24" xfId="2" applyFont="1" applyFill="1" applyBorder="1" applyAlignment="1" applyProtection="1">
      <alignment horizontal="center" vertical="center" wrapText="1"/>
      <protection hidden="1"/>
    </xf>
    <xf numFmtId="164" fontId="11" fillId="4" borderId="26" xfId="1" applyFont="1" applyFill="1" applyBorder="1" applyAlignment="1" applyProtection="1">
      <alignment horizontal="center" vertical="center" wrapText="1"/>
      <protection hidden="1"/>
    </xf>
    <xf numFmtId="164" fontId="11" fillId="4" borderId="27" xfId="1" applyFont="1" applyFill="1" applyBorder="1" applyAlignment="1" applyProtection="1">
      <alignment horizontal="center" vertical="center" wrapText="1"/>
      <protection hidden="1"/>
    </xf>
    <xf numFmtId="164" fontId="11" fillId="4" borderId="28" xfId="1" applyFont="1" applyFill="1" applyBorder="1" applyAlignment="1" applyProtection="1">
      <alignment horizontal="center" vertical="center" wrapText="1"/>
      <protection hidden="1"/>
    </xf>
    <xf numFmtId="164" fontId="11" fillId="4" borderId="29" xfId="1" applyFont="1" applyFill="1" applyBorder="1" applyAlignment="1" applyProtection="1">
      <alignment horizontal="center" vertical="center" wrapText="1"/>
      <protection hidden="1"/>
    </xf>
    <xf numFmtId="164" fontId="11" fillId="4" borderId="25" xfId="1" applyFont="1" applyFill="1" applyBorder="1" applyAlignment="1" applyProtection="1">
      <alignment horizontal="center" vertical="center" wrapText="1"/>
      <protection hidden="1"/>
    </xf>
    <xf numFmtId="164" fontId="11" fillId="4" borderId="30" xfId="1" applyFont="1" applyFill="1" applyBorder="1" applyAlignment="1" applyProtection="1">
      <alignment horizontal="center" vertical="center" wrapText="1"/>
      <protection hidden="1"/>
    </xf>
    <xf numFmtId="164" fontId="9" fillId="6" borderId="22" xfId="1" applyFont="1" applyFill="1" applyBorder="1" applyAlignment="1" applyProtection="1">
      <alignment horizontal="center" vertical="center"/>
      <protection hidden="1"/>
    </xf>
    <xf numFmtId="164" fontId="9" fillId="6" borderId="23" xfId="1" applyFont="1" applyFill="1" applyBorder="1" applyAlignment="1" applyProtection="1">
      <alignment horizontal="center" vertical="center"/>
      <protection hidden="1"/>
    </xf>
    <xf numFmtId="164" fontId="9" fillId="6" borderId="24" xfId="1" applyFont="1" applyFill="1" applyBorder="1" applyAlignment="1" applyProtection="1">
      <alignment horizontal="center" vertical="center"/>
      <protection hidden="1"/>
    </xf>
    <xf numFmtId="164" fontId="10" fillId="6" borderId="0" xfId="1" applyFont="1" applyFill="1" applyAlignment="1" applyProtection="1">
      <alignment horizontal="center"/>
      <protection hidden="1"/>
    </xf>
    <xf numFmtId="164" fontId="11" fillId="6" borderId="0" xfId="1" applyFont="1" applyFill="1" applyAlignment="1" applyProtection="1">
      <alignment horizontal="center" vertical="center"/>
      <protection hidden="1"/>
    </xf>
    <xf numFmtId="1" fontId="10" fillId="6" borderId="0" xfId="1" applyNumberFormat="1" applyFont="1" applyFill="1" applyAlignment="1" applyProtection="1">
      <alignment horizontal="center" vertical="center" wrapText="1"/>
      <protection hidden="1"/>
    </xf>
    <xf numFmtId="170" fontId="11" fillId="4" borderId="26" xfId="1" applyNumberFormat="1" applyFont="1" applyFill="1" applyBorder="1" applyAlignment="1" applyProtection="1">
      <alignment horizontal="center" vertical="center" wrapText="1"/>
      <protection hidden="1"/>
    </xf>
    <xf numFmtId="170" fontId="11" fillId="4" borderId="27" xfId="1" applyNumberFormat="1" applyFont="1" applyFill="1" applyBorder="1" applyAlignment="1" applyProtection="1">
      <alignment horizontal="center" vertical="center" wrapText="1"/>
      <protection hidden="1"/>
    </xf>
    <xf numFmtId="170" fontId="11" fillId="4" borderId="28" xfId="1" applyNumberFormat="1" applyFont="1" applyFill="1" applyBorder="1" applyAlignment="1" applyProtection="1">
      <alignment horizontal="center" vertical="center" wrapText="1"/>
      <protection hidden="1"/>
    </xf>
    <xf numFmtId="0" fontId="1" fillId="6" borderId="20" xfId="0" applyFont="1" applyFill="1" applyBorder="1" applyAlignment="1" applyProtection="1">
      <alignment horizontal="left" vertical="center"/>
      <protection hidden="1"/>
    </xf>
    <xf numFmtId="164" fontId="8" fillId="6" borderId="20" xfId="1" applyFont="1" applyFill="1" applyBorder="1" applyAlignment="1" applyProtection="1">
      <alignment horizontal="right"/>
      <protection hidden="1"/>
    </xf>
    <xf numFmtId="164" fontId="8" fillId="6" borderId="21" xfId="1" applyFont="1" applyFill="1" applyBorder="1" applyAlignment="1" applyProtection="1">
      <alignment horizontal="right"/>
      <protection hidden="1"/>
    </xf>
    <xf numFmtId="164" fontId="8" fillId="6" borderId="19" xfId="1" applyFont="1" applyFill="1" applyBorder="1" applyAlignment="1" applyProtection="1">
      <alignment horizontal="right"/>
      <protection hidden="1"/>
    </xf>
    <xf numFmtId="1" fontId="10" fillId="6" borderId="0" xfId="1" applyNumberFormat="1" applyFont="1" applyFill="1" applyAlignment="1" applyProtection="1">
      <alignment horizontal="center" wrapText="1"/>
      <protection hidden="1"/>
    </xf>
    <xf numFmtId="0" fontId="1" fillId="6" borderId="55" xfId="0" applyFont="1" applyFill="1" applyBorder="1" applyAlignment="1" applyProtection="1">
      <alignment horizontal="left" vertical="center"/>
      <protection hidden="1"/>
    </xf>
    <xf numFmtId="0" fontId="1" fillId="6" borderId="1" xfId="0" applyFont="1" applyFill="1" applyBorder="1" applyAlignment="1" applyProtection="1">
      <alignment horizontal="left" vertical="center"/>
      <protection hidden="1"/>
    </xf>
    <xf numFmtId="9" fontId="11" fillId="4" borderId="26" xfId="2" applyFont="1" applyFill="1" applyBorder="1" applyAlignment="1" applyProtection="1">
      <alignment horizontal="center" vertical="center" wrapText="1"/>
      <protection hidden="1"/>
    </xf>
    <xf numFmtId="9" fontId="11" fillId="4" borderId="27" xfId="2" applyFont="1" applyFill="1" applyBorder="1" applyAlignment="1" applyProtection="1">
      <alignment horizontal="center" vertical="center" wrapText="1"/>
      <protection hidden="1"/>
    </xf>
    <xf numFmtId="9" fontId="11" fillId="4" borderId="28" xfId="2" applyFont="1" applyFill="1" applyBorder="1" applyAlignment="1" applyProtection="1">
      <alignment horizontal="center" vertical="center" wrapText="1"/>
      <protection hidden="1"/>
    </xf>
    <xf numFmtId="0" fontId="1" fillId="6" borderId="19" xfId="0" applyFont="1" applyFill="1" applyBorder="1" applyAlignment="1" applyProtection="1">
      <alignment horizontal="left" vertical="center"/>
      <protection hidden="1"/>
    </xf>
    <xf numFmtId="0" fontId="1" fillId="6" borderId="3" xfId="0" applyFont="1" applyFill="1" applyBorder="1" applyAlignment="1" applyProtection="1">
      <alignment horizontal="left" vertical="center"/>
      <protection hidden="1"/>
    </xf>
    <xf numFmtId="0" fontId="1" fillId="6" borderId="73" xfId="0" applyFont="1" applyFill="1" applyBorder="1" applyAlignment="1" applyProtection="1">
      <alignment horizontal="left" vertical="center"/>
      <protection hidden="1"/>
    </xf>
    <xf numFmtId="0" fontId="1" fillId="6" borderId="10" xfId="0" applyFont="1" applyFill="1" applyBorder="1" applyAlignment="1" applyProtection="1">
      <alignment horizontal="left" vertical="center"/>
      <protection hidden="1"/>
    </xf>
    <xf numFmtId="164" fontId="0" fillId="6" borderId="18" xfId="1" applyFont="1" applyFill="1" applyBorder="1" applyAlignment="1" applyProtection="1">
      <protection hidden="1"/>
    </xf>
    <xf numFmtId="0" fontId="0" fillId="6" borderId="18" xfId="0" applyFill="1" applyBorder="1" applyAlignment="1" applyProtection="1">
      <protection hidden="1"/>
    </xf>
    <xf numFmtId="0" fontId="17" fillId="11" borderId="46" xfId="0" applyFont="1" applyFill="1" applyBorder="1" applyAlignment="1" applyProtection="1">
      <alignment horizontal="center" vertical="center"/>
      <protection hidden="1"/>
    </xf>
    <xf numFmtId="0" fontId="17" fillId="11" borderId="47" xfId="0" applyFont="1" applyFill="1" applyBorder="1" applyAlignment="1" applyProtection="1">
      <alignment horizontal="center" vertical="center"/>
      <protection hidden="1"/>
    </xf>
    <xf numFmtId="0" fontId="17" fillId="11" borderId="48" xfId="0" applyFont="1" applyFill="1" applyBorder="1" applyAlignment="1" applyProtection="1">
      <alignment horizontal="center" vertical="center"/>
      <protection hidden="1"/>
    </xf>
    <xf numFmtId="0" fontId="19" fillId="12" borderId="46" xfId="0" applyFont="1" applyFill="1" applyBorder="1" applyAlignment="1" applyProtection="1">
      <alignment horizontal="center" vertical="center"/>
      <protection hidden="1"/>
    </xf>
    <xf numFmtId="0" fontId="19" fillId="12" borderId="48" xfId="0" applyFont="1" applyFill="1" applyBorder="1" applyAlignment="1" applyProtection="1">
      <alignment horizontal="center" vertical="center"/>
      <protection hidden="1"/>
    </xf>
    <xf numFmtId="170" fontId="1" fillId="5" borderId="68" xfId="1" applyNumberFormat="1" applyFont="1" applyFill="1" applyBorder="1" applyAlignment="1" applyProtection="1">
      <alignment horizontal="center" vertical="center"/>
      <protection hidden="1"/>
    </xf>
    <xf numFmtId="170" fontId="1" fillId="5" borderId="70" xfId="1" applyNumberFormat="1" applyFont="1" applyFill="1" applyBorder="1" applyAlignment="1" applyProtection="1">
      <alignment horizontal="center" vertical="center"/>
      <protection hidden="1"/>
    </xf>
    <xf numFmtId="10" fontId="4" fillId="11" borderId="64" xfId="2" applyNumberFormat="1" applyFont="1" applyFill="1" applyBorder="1" applyAlignment="1" applyProtection="1">
      <alignment horizontal="center" vertical="center"/>
      <protection hidden="1"/>
    </xf>
    <xf numFmtId="10" fontId="4" fillId="11" borderId="68" xfId="2" applyNumberFormat="1" applyFont="1" applyFill="1" applyBorder="1" applyAlignment="1" applyProtection="1">
      <alignment horizontal="center" vertical="center"/>
      <protection hidden="1"/>
    </xf>
    <xf numFmtId="166" fontId="4" fillId="6" borderId="64" xfId="1" applyNumberFormat="1" applyFont="1" applyFill="1" applyBorder="1" applyAlignment="1" applyProtection="1">
      <alignment horizontal="center" vertical="center"/>
      <protection hidden="1"/>
    </xf>
    <xf numFmtId="166" fontId="4" fillId="6" borderId="68" xfId="1" applyNumberFormat="1" applyFont="1" applyFill="1" applyBorder="1" applyAlignment="1" applyProtection="1">
      <alignment horizontal="center" vertical="center"/>
      <protection hidden="1"/>
    </xf>
    <xf numFmtId="164" fontId="1" fillId="6" borderId="64" xfId="1" applyFont="1" applyFill="1" applyBorder="1" applyAlignment="1" applyProtection="1">
      <alignment horizontal="center" vertical="center"/>
      <protection hidden="1"/>
    </xf>
    <xf numFmtId="164" fontId="1" fillId="6" borderId="68" xfId="1" applyFont="1" applyFill="1" applyBorder="1" applyAlignment="1" applyProtection="1">
      <alignment horizontal="center" vertical="center"/>
      <protection hidden="1"/>
    </xf>
    <xf numFmtId="1" fontId="4" fillId="6" borderId="64" xfId="2" applyNumberFormat="1" applyFont="1" applyFill="1" applyBorder="1" applyAlignment="1" applyProtection="1">
      <alignment horizontal="center" vertical="center"/>
      <protection hidden="1"/>
    </xf>
    <xf numFmtId="1" fontId="4" fillId="6" borderId="68" xfId="2" applyNumberFormat="1" applyFont="1" applyFill="1" applyBorder="1" applyAlignment="1" applyProtection="1">
      <alignment horizontal="center" vertical="center"/>
      <protection hidden="1"/>
    </xf>
    <xf numFmtId="9" fontId="1" fillId="6" borderId="66" xfId="2" applyFont="1" applyFill="1" applyBorder="1" applyAlignment="1" applyProtection="1">
      <alignment horizontal="center" vertical="center"/>
      <protection hidden="1"/>
    </xf>
    <xf numFmtId="9" fontId="1" fillId="6" borderId="70" xfId="2" applyFont="1" applyFill="1" applyBorder="1" applyAlignment="1" applyProtection="1">
      <alignment horizontal="center" vertical="center"/>
      <protection hidden="1"/>
    </xf>
    <xf numFmtId="10" fontId="4" fillId="6" borderId="72" xfId="2" applyNumberFormat="1" applyFont="1" applyFill="1" applyBorder="1" applyAlignment="1" applyProtection="1">
      <alignment horizontal="center" vertical="center"/>
      <protection hidden="1"/>
    </xf>
    <xf numFmtId="10" fontId="4" fillId="6" borderId="71" xfId="2" applyNumberFormat="1" applyFont="1" applyFill="1" applyBorder="1" applyAlignment="1" applyProtection="1">
      <alignment horizontal="center" vertical="center"/>
      <protection hidden="1"/>
    </xf>
    <xf numFmtId="0" fontId="1" fillId="6" borderId="77" xfId="0" applyFont="1" applyFill="1" applyBorder="1" applyAlignment="1" applyProtection="1">
      <alignment horizontal="left" vertical="center"/>
      <protection hidden="1"/>
    </xf>
    <xf numFmtId="0" fontId="19" fillId="12" borderId="46" xfId="0" applyFont="1" applyFill="1" applyBorder="1" applyAlignment="1" applyProtection="1">
      <alignment horizontal="center" vertical="center"/>
      <protection locked="0" hidden="1"/>
    </xf>
    <xf numFmtId="0" fontId="19" fillId="12" borderId="48" xfId="0" applyFont="1" applyFill="1" applyBorder="1" applyAlignment="1" applyProtection="1">
      <alignment horizontal="center" vertical="center"/>
      <protection locked="0" hidden="1"/>
    </xf>
    <xf numFmtId="0" fontId="1" fillId="6" borderId="53" xfId="0" applyFont="1" applyFill="1" applyBorder="1" applyAlignment="1" applyProtection="1">
      <alignment horizontal="left" vertical="center"/>
      <protection hidden="1"/>
    </xf>
    <xf numFmtId="0" fontId="1" fillId="6" borderId="0" xfId="0" applyFont="1" applyFill="1" applyBorder="1" applyAlignment="1" applyProtection="1">
      <alignment horizontal="left" vertical="center"/>
      <protection hidden="1"/>
    </xf>
    <xf numFmtId="0" fontId="1" fillId="6" borderId="76" xfId="0" applyFont="1" applyFill="1" applyBorder="1" applyAlignment="1" applyProtection="1">
      <alignment horizontal="left" vertical="center"/>
      <protection hidden="1"/>
    </xf>
    <xf numFmtId="0" fontId="1" fillId="6" borderId="75" xfId="0" applyFont="1" applyFill="1" applyBorder="1" applyAlignment="1" applyProtection="1">
      <alignment horizontal="left" vertical="center"/>
      <protection hidden="1"/>
    </xf>
  </cellXfs>
  <cellStyles count="4">
    <cellStyle name="Денежный" xfId="1" builtinId="4"/>
    <cellStyle name="Обычный" xfId="0" builtinId="0"/>
    <cellStyle name="Процентный" xfId="2" builtinId="5"/>
    <cellStyle name="Финансовый" xfId="3" builtinId="3"/>
  </cellStyles>
  <dxfs count="26">
    <dxf>
      <font>
        <b/>
        <i val="0"/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  <color rgb="FFFF0000"/>
      </font>
      <fill>
        <patternFill>
          <bgColor rgb="FFE7A49D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 tint="-4.9989318521683403E-2"/>
      </font>
      <border>
        <left/>
        <right/>
        <top/>
        <bottom/>
      </border>
    </dxf>
    <dxf>
      <font>
        <color rgb="FFFF0000"/>
      </font>
      <fill>
        <patternFill>
          <bgColor rgb="FFEBB0AB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  <color rgb="FFFF0000"/>
      </font>
      <fill>
        <patternFill>
          <bgColor rgb="FFE7A49D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00B050"/>
      </font>
      <numFmt numFmtId="30" formatCode="@"/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FF0000"/>
      </font>
      <fill>
        <patternFill>
          <bgColor rgb="FFE98D8B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rgb="FFFFABAB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  <color rgb="FFFF0000"/>
      </font>
      <fill>
        <patternFill>
          <bgColor rgb="FFE7A49D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FF0000"/>
      </font>
    </dxf>
    <dxf>
      <font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</dxfs>
  <tableStyles count="0" defaultTableStyle="TableStyleMedium9" defaultPivotStyle="PivotStyleLight16"/>
  <colors>
    <mruColors>
      <color rgb="FFEBB0AB"/>
      <color rgb="FFE7A49D"/>
      <color rgb="FFE98D8B"/>
      <color rgb="FFFFFFFF"/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0</xdr:row>
      <xdr:rowOff>0</xdr:rowOff>
    </xdr:from>
    <xdr:to>
      <xdr:col>7</xdr:col>
      <xdr:colOff>1468014</xdr:colOff>
      <xdr:row>1</xdr:row>
      <xdr:rowOff>259976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D60FE2-2C76-4137-86B6-12A37F570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25535" y="0"/>
          <a:ext cx="820314" cy="726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N918"/>
  <sheetViews>
    <sheetView zoomScaleNormal="100" workbookViewId="0">
      <selection activeCell="J5" sqref="J5"/>
    </sheetView>
  </sheetViews>
  <sheetFormatPr defaultRowHeight="12.75" x14ac:dyDescent="0.2"/>
  <cols>
    <col min="1" max="1" width="9.7109375" bestFit="1" customWidth="1"/>
    <col min="2" max="2" width="16.85546875" style="2" bestFit="1" customWidth="1"/>
    <col min="3" max="4" width="16" style="2" customWidth="1"/>
    <col min="5" max="5" width="9.7109375" style="2" bestFit="1" customWidth="1"/>
    <col min="6" max="6" width="4.42578125" style="3" customWidth="1"/>
    <col min="7" max="7" width="5" style="3" customWidth="1"/>
    <col min="8" max="8" width="14.42578125" style="2" customWidth="1"/>
    <col min="12" max="13" width="9.140625" hidden="1" customWidth="1"/>
  </cols>
  <sheetData>
    <row r="2" spans="1:14" ht="13.5" thickBot="1" x14ac:dyDescent="0.25">
      <c r="A2" s="17" t="s">
        <v>11</v>
      </c>
      <c r="B2" s="18"/>
      <c r="C2" s="19"/>
      <c r="D2" s="20"/>
      <c r="E2" s="17" t="s">
        <v>13</v>
      </c>
      <c r="F2" s="18"/>
      <c r="G2" s="20"/>
      <c r="H2" s="63" t="s">
        <v>20</v>
      </c>
      <c r="I2" s="4"/>
      <c r="J2" s="4"/>
      <c r="K2" s="4"/>
      <c r="L2" s="4"/>
      <c r="M2" s="4"/>
    </row>
    <row r="3" spans="1:14" ht="13.5" thickBot="1" x14ac:dyDescent="0.25">
      <c r="A3" s="21" t="s">
        <v>12</v>
      </c>
      <c r="B3" s="47">
        <v>3000000</v>
      </c>
      <c r="C3" s="44" t="s">
        <v>3</v>
      </c>
      <c r="D3" s="74">
        <v>0.11</v>
      </c>
      <c r="E3" s="48" t="s">
        <v>12</v>
      </c>
      <c r="F3" s="49">
        <v>15</v>
      </c>
      <c r="G3" s="77" t="s">
        <v>5</v>
      </c>
      <c r="H3" s="62" t="s">
        <v>18</v>
      </c>
      <c r="I3" s="4"/>
      <c r="J3" s="4"/>
      <c r="K3" s="4"/>
      <c r="L3" s="4">
        <f>IF(H3="платежа",1,2)</f>
        <v>1</v>
      </c>
      <c r="M3" s="4" t="s">
        <v>18</v>
      </c>
    </row>
    <row r="4" spans="1:14" x14ac:dyDescent="0.2">
      <c r="A4" s="24"/>
      <c r="B4" s="25"/>
      <c r="C4" s="26"/>
      <c r="D4" s="27"/>
      <c r="E4" s="26"/>
      <c r="F4" s="25"/>
      <c r="G4" s="27"/>
      <c r="H4" s="27"/>
      <c r="I4" s="5"/>
      <c r="J4" s="5"/>
      <c r="K4" s="5"/>
      <c r="L4" s="5"/>
      <c r="M4" s="4" t="s">
        <v>19</v>
      </c>
    </row>
    <row r="5" spans="1:14" x14ac:dyDescent="0.2">
      <c r="A5" s="28" t="s">
        <v>2</v>
      </c>
      <c r="B5" s="29" t="s">
        <v>6</v>
      </c>
      <c r="C5" s="46"/>
      <c r="D5" s="30" t="s">
        <v>9</v>
      </c>
      <c r="E5" s="289" t="s">
        <v>1</v>
      </c>
      <c r="F5" s="290"/>
      <c r="G5" s="291"/>
      <c r="H5" s="11" t="s">
        <v>16</v>
      </c>
      <c r="I5" s="5"/>
      <c r="J5" s="5"/>
      <c r="K5" s="5"/>
      <c r="L5" s="5"/>
      <c r="M5" s="5"/>
      <c r="N5" s="4"/>
    </row>
    <row r="6" spans="1:14" x14ac:dyDescent="0.2">
      <c r="A6" s="31"/>
      <c r="B6" s="32" t="s">
        <v>7</v>
      </c>
      <c r="C6" s="21" t="s">
        <v>0</v>
      </c>
      <c r="D6" s="34" t="s">
        <v>10</v>
      </c>
      <c r="E6" s="292"/>
      <c r="F6" s="293"/>
      <c r="G6" s="294"/>
      <c r="H6" s="12" t="s">
        <v>15</v>
      </c>
      <c r="I6" s="5"/>
      <c r="J6" s="5"/>
      <c r="K6" s="5"/>
      <c r="L6" s="5"/>
      <c r="M6" s="5"/>
      <c r="N6" s="4"/>
    </row>
    <row r="7" spans="1:14" x14ac:dyDescent="0.2">
      <c r="A7" s="35">
        <v>0</v>
      </c>
      <c r="B7" s="36" t="s">
        <v>8</v>
      </c>
      <c r="C7" s="26"/>
      <c r="D7" s="37"/>
      <c r="E7" s="295"/>
      <c r="F7" s="296"/>
      <c r="G7" s="297"/>
      <c r="H7" s="13" t="s">
        <v>14</v>
      </c>
      <c r="I7" s="5"/>
      <c r="J7" s="5"/>
      <c r="K7" s="5"/>
      <c r="L7" s="5"/>
      <c r="M7" s="5"/>
      <c r="N7" s="4"/>
    </row>
    <row r="8" spans="1:14" x14ac:dyDescent="0.2">
      <c r="A8" s="28">
        <v>1</v>
      </c>
      <c r="B8" s="33">
        <f>B3</f>
        <v>3000000</v>
      </c>
      <c r="C8" s="19">
        <f t="shared" ref="C8:C71" si="0">B8*M8</f>
        <v>27500</v>
      </c>
      <c r="D8" s="38">
        <f>E8-C8</f>
        <v>6597.9080366825292</v>
      </c>
      <c r="E8" s="298">
        <f>B8*(M8/(1-(1+M8)^-(L8-0)))</f>
        <v>34097.908036682529</v>
      </c>
      <c r="F8" s="299"/>
      <c r="G8" s="300"/>
      <c r="H8" s="14"/>
      <c r="I8" s="5"/>
      <c r="J8" s="5"/>
      <c r="K8" s="5"/>
      <c r="L8" s="5">
        <f>F3*12-A7</f>
        <v>180</v>
      </c>
      <c r="M8" s="7">
        <f>D3/12</f>
        <v>9.1666666666666667E-3</v>
      </c>
      <c r="N8" s="4"/>
    </row>
    <row r="9" spans="1:14" x14ac:dyDescent="0.2">
      <c r="A9" s="39">
        <f>A8+1</f>
        <v>2</v>
      </c>
      <c r="B9" s="33">
        <f>IF(B8&lt;0,0,B8-D8)</f>
        <v>2993402.0919633172</v>
      </c>
      <c r="C9" s="33">
        <f t="shared" si="0"/>
        <v>27439.519176330406</v>
      </c>
      <c r="D9" s="40">
        <f>E9-C9</f>
        <v>6658.3888603521227</v>
      </c>
      <c r="E9" s="286">
        <f>B9*(M9/(1-(1+M9)^-(L9-0)))</f>
        <v>34097.908036682529</v>
      </c>
      <c r="F9" s="287"/>
      <c r="G9" s="288"/>
      <c r="H9" s="16" t="s">
        <v>17</v>
      </c>
      <c r="I9" s="5"/>
      <c r="J9" s="5"/>
      <c r="K9" s="5"/>
      <c r="L9" s="5">
        <f>L8-1</f>
        <v>179</v>
      </c>
      <c r="M9" s="6">
        <f>M8</f>
        <v>9.1666666666666667E-3</v>
      </c>
      <c r="N9" s="4"/>
    </row>
    <row r="10" spans="1:14" x14ac:dyDescent="0.2">
      <c r="A10" s="39">
        <f t="shared" ref="A10:A73" si="1">A9+1</f>
        <v>3</v>
      </c>
      <c r="B10" s="33">
        <f>IF(B9&lt;0,0,B9-D9)</f>
        <v>2986743.7031029649</v>
      </c>
      <c r="C10" s="33">
        <f t="shared" si="0"/>
        <v>27378.483945110511</v>
      </c>
      <c r="D10" s="40">
        <f>E10-C10</f>
        <v>6719.4240915720184</v>
      </c>
      <c r="E10" s="286">
        <f>B10*(M10/(1-(1+M10)^-(L10-0)))</f>
        <v>34097.908036682529</v>
      </c>
      <c r="F10" s="287"/>
      <c r="G10" s="288"/>
      <c r="H10" s="15"/>
      <c r="I10" s="5"/>
      <c r="J10" s="5"/>
      <c r="K10" s="5"/>
      <c r="L10" s="5">
        <f>L9-1</f>
        <v>178</v>
      </c>
      <c r="M10" s="6">
        <f>M9</f>
        <v>9.1666666666666667E-3</v>
      </c>
      <c r="N10" s="4"/>
    </row>
    <row r="11" spans="1:14" ht="13.5" thickBot="1" x14ac:dyDescent="0.25">
      <c r="A11" s="39">
        <f t="shared" si="1"/>
        <v>4</v>
      </c>
      <c r="B11" s="33">
        <f t="shared" ref="B11:B74" si="2">IF(OR(B10&lt;0,B10&lt;E10),0,(IF(H10=0,B10-D10,B10-H10-D10)))</f>
        <v>2980024.279011393</v>
      </c>
      <c r="C11" s="33">
        <f t="shared" si="0"/>
        <v>27316.889224271101</v>
      </c>
      <c r="D11" s="40">
        <f t="shared" ref="D11:D74" si="3">IF(B11&lt;=D10,B11,E11-C11)</f>
        <v>6781.0188124114284</v>
      </c>
      <c r="E11" s="286">
        <f t="shared" ref="E11:E74" si="4">IF(B11&lt;=D10,B11+C11,IF($L$3=1,B11*(M11/(1-(1+M11)^-(L11-0))),$B$3*($M$8/(1-(1+$M$8)^-($L$8-0)))))</f>
        <v>34097.908036682529</v>
      </c>
      <c r="F11" s="287"/>
      <c r="G11" s="288"/>
      <c r="H11" s="68"/>
      <c r="I11" s="5"/>
      <c r="J11" s="5"/>
      <c r="K11" s="5"/>
      <c r="L11" s="5">
        <f t="shared" ref="L11:L74" si="5">L10-1</f>
        <v>177</v>
      </c>
      <c r="M11" s="6">
        <f t="shared" ref="M11:M74" si="6">M10</f>
        <v>9.1666666666666667E-3</v>
      </c>
      <c r="N11" s="4"/>
    </row>
    <row r="12" spans="1:14" ht="13.5" thickBot="1" x14ac:dyDescent="0.25">
      <c r="A12" s="39">
        <f t="shared" si="1"/>
        <v>5</v>
      </c>
      <c r="B12" s="33">
        <f t="shared" si="2"/>
        <v>2973243.2601989815</v>
      </c>
      <c r="C12" s="33">
        <f t="shared" si="0"/>
        <v>27254.729885157332</v>
      </c>
      <c r="D12" s="40">
        <f t="shared" si="3"/>
        <v>6843.1781515251969</v>
      </c>
      <c r="E12" s="286">
        <f t="shared" si="4"/>
        <v>34097.908036682529</v>
      </c>
      <c r="F12" s="287"/>
      <c r="G12" s="288"/>
      <c r="H12" s="66"/>
      <c r="I12" s="5"/>
      <c r="J12" s="5"/>
      <c r="K12" s="5"/>
      <c r="L12" s="5">
        <f t="shared" si="5"/>
        <v>176</v>
      </c>
      <c r="M12" s="6">
        <f t="shared" si="6"/>
        <v>9.1666666666666667E-3</v>
      </c>
      <c r="N12" s="4"/>
    </row>
    <row r="13" spans="1:14" ht="13.5" thickBot="1" x14ac:dyDescent="0.25">
      <c r="A13" s="39">
        <f t="shared" si="1"/>
        <v>6</v>
      </c>
      <c r="B13" s="33">
        <f t="shared" si="2"/>
        <v>2966400.0820474564</v>
      </c>
      <c r="C13" s="33">
        <f t="shared" si="0"/>
        <v>27192.000752101685</v>
      </c>
      <c r="D13" s="40">
        <f t="shared" si="3"/>
        <v>6905.9072845808441</v>
      </c>
      <c r="E13" s="286">
        <f t="shared" si="4"/>
        <v>34097.908036682529</v>
      </c>
      <c r="F13" s="287"/>
      <c r="G13" s="288"/>
      <c r="H13" s="66"/>
      <c r="I13" s="5"/>
      <c r="J13" s="5"/>
      <c r="K13" s="5"/>
      <c r="L13" s="5">
        <f t="shared" si="5"/>
        <v>175</v>
      </c>
      <c r="M13" s="6">
        <f t="shared" si="6"/>
        <v>9.1666666666666667E-3</v>
      </c>
      <c r="N13" s="4"/>
    </row>
    <row r="14" spans="1:14" ht="13.5" thickBot="1" x14ac:dyDescent="0.25">
      <c r="A14" s="39">
        <f t="shared" si="1"/>
        <v>7</v>
      </c>
      <c r="B14" s="33">
        <f t="shared" si="2"/>
        <v>2959494.1747628758</v>
      </c>
      <c r="C14" s="33">
        <f t="shared" si="0"/>
        <v>27128.69660199303</v>
      </c>
      <c r="D14" s="40">
        <f t="shared" si="3"/>
        <v>6969.2114346894996</v>
      </c>
      <c r="E14" s="286">
        <f t="shared" si="4"/>
        <v>34097.908036682529</v>
      </c>
      <c r="F14" s="287"/>
      <c r="G14" s="288"/>
      <c r="H14" s="66"/>
      <c r="I14" s="5"/>
      <c r="J14" s="5"/>
      <c r="K14" s="5"/>
      <c r="L14" s="5">
        <f t="shared" si="5"/>
        <v>174</v>
      </c>
      <c r="M14" s="6">
        <f t="shared" si="6"/>
        <v>9.1666666666666667E-3</v>
      </c>
      <c r="N14" s="4"/>
    </row>
    <row r="15" spans="1:14" ht="13.5" thickBot="1" x14ac:dyDescent="0.25">
      <c r="A15" s="39">
        <f t="shared" si="1"/>
        <v>8</v>
      </c>
      <c r="B15" s="33">
        <f t="shared" si="2"/>
        <v>2952524.9633281864</v>
      </c>
      <c r="C15" s="33">
        <f t="shared" si="0"/>
        <v>27064.812163841711</v>
      </c>
      <c r="D15" s="40">
        <f t="shared" si="3"/>
        <v>7033.0958728408259</v>
      </c>
      <c r="E15" s="286">
        <f t="shared" si="4"/>
        <v>34097.908036682536</v>
      </c>
      <c r="F15" s="287"/>
      <c r="G15" s="288"/>
      <c r="H15" s="66"/>
      <c r="I15" s="5"/>
      <c r="J15" s="5"/>
      <c r="K15" s="5"/>
      <c r="L15" s="5">
        <f t="shared" si="5"/>
        <v>173</v>
      </c>
      <c r="M15" s="6">
        <f t="shared" si="6"/>
        <v>9.1666666666666667E-3</v>
      </c>
      <c r="N15" s="4"/>
    </row>
    <row r="16" spans="1:14" ht="13.5" thickBot="1" x14ac:dyDescent="0.25">
      <c r="A16" s="39">
        <f t="shared" si="1"/>
        <v>9</v>
      </c>
      <c r="B16" s="33">
        <f t="shared" si="2"/>
        <v>2945491.8674553456</v>
      </c>
      <c r="C16" s="33">
        <f t="shared" si="0"/>
        <v>27000.342118340668</v>
      </c>
      <c r="D16" s="40">
        <f t="shared" si="3"/>
        <v>7097.5659183418684</v>
      </c>
      <c r="E16" s="286">
        <f t="shared" si="4"/>
        <v>34097.908036682536</v>
      </c>
      <c r="F16" s="287"/>
      <c r="G16" s="288"/>
      <c r="H16" s="66"/>
      <c r="I16" s="5"/>
      <c r="J16" s="5"/>
      <c r="K16" s="5"/>
      <c r="L16" s="5">
        <f t="shared" si="5"/>
        <v>172</v>
      </c>
      <c r="M16" s="6">
        <f t="shared" si="6"/>
        <v>9.1666666666666667E-3</v>
      </c>
      <c r="N16" s="4"/>
    </row>
    <row r="17" spans="1:14" ht="13.5" thickBot="1" x14ac:dyDescent="0.25">
      <c r="A17" s="39">
        <f t="shared" si="1"/>
        <v>10</v>
      </c>
      <c r="B17" s="33">
        <f t="shared" si="2"/>
        <v>2938394.3015370038</v>
      </c>
      <c r="C17" s="33">
        <f t="shared" si="0"/>
        <v>26935.281097422536</v>
      </c>
      <c r="D17" s="40">
        <f t="shared" si="3"/>
        <v>7162.6269392600007</v>
      </c>
      <c r="E17" s="286">
        <f t="shared" si="4"/>
        <v>34097.908036682536</v>
      </c>
      <c r="F17" s="287"/>
      <c r="G17" s="288"/>
      <c r="H17" s="66"/>
      <c r="I17" s="5"/>
      <c r="J17" s="5"/>
      <c r="K17" s="5"/>
      <c r="L17" s="5">
        <f t="shared" si="5"/>
        <v>171</v>
      </c>
      <c r="M17" s="6">
        <f t="shared" si="6"/>
        <v>9.1666666666666667E-3</v>
      </c>
      <c r="N17" s="4"/>
    </row>
    <row r="18" spans="1:14" ht="13.5" thickBot="1" x14ac:dyDescent="0.25">
      <c r="A18" s="39">
        <f t="shared" si="1"/>
        <v>11</v>
      </c>
      <c r="B18" s="33">
        <f t="shared" si="2"/>
        <v>2931231.6745977439</v>
      </c>
      <c r="C18" s="33">
        <f t="shared" si="0"/>
        <v>26869.623683812653</v>
      </c>
      <c r="D18" s="40">
        <f t="shared" si="3"/>
        <v>7228.2843528698904</v>
      </c>
      <c r="E18" s="286">
        <f t="shared" si="4"/>
        <v>34097.908036682544</v>
      </c>
      <c r="F18" s="287"/>
      <c r="G18" s="288"/>
      <c r="H18" s="66"/>
      <c r="I18" s="5"/>
      <c r="J18" s="5"/>
      <c r="K18" s="5"/>
      <c r="L18" s="5">
        <f t="shared" si="5"/>
        <v>170</v>
      </c>
      <c r="M18" s="6">
        <f t="shared" si="6"/>
        <v>9.1666666666666667E-3</v>
      </c>
      <c r="N18" s="4"/>
    </row>
    <row r="19" spans="1:14" ht="13.5" thickBot="1" x14ac:dyDescent="0.25">
      <c r="A19" s="39">
        <f t="shared" si="1"/>
        <v>12</v>
      </c>
      <c r="B19" s="33">
        <f t="shared" si="2"/>
        <v>2924003.3902448742</v>
      </c>
      <c r="C19" s="33">
        <f t="shared" si="0"/>
        <v>26803.364410578015</v>
      </c>
      <c r="D19" s="40">
        <f t="shared" si="3"/>
        <v>7294.5436261045288</v>
      </c>
      <c r="E19" s="286">
        <f t="shared" si="4"/>
        <v>34097.908036682544</v>
      </c>
      <c r="F19" s="287"/>
      <c r="G19" s="288"/>
      <c r="H19" s="67"/>
      <c r="I19" s="5"/>
      <c r="J19" s="5"/>
      <c r="K19" s="5"/>
      <c r="L19" s="5">
        <f t="shared" si="5"/>
        <v>169</v>
      </c>
      <c r="M19" s="6">
        <f t="shared" si="6"/>
        <v>9.1666666666666667E-3</v>
      </c>
      <c r="N19" s="4"/>
    </row>
    <row r="20" spans="1:14" ht="13.5" thickBot="1" x14ac:dyDescent="0.25">
      <c r="A20" s="39">
        <f t="shared" si="1"/>
        <v>13</v>
      </c>
      <c r="B20" s="33">
        <f t="shared" si="2"/>
        <v>2916708.8466187697</v>
      </c>
      <c r="C20" s="33">
        <f t="shared" si="0"/>
        <v>26736.497760672057</v>
      </c>
      <c r="D20" s="40">
        <f t="shared" si="3"/>
        <v>7361.410276010487</v>
      </c>
      <c r="E20" s="286">
        <f t="shared" si="4"/>
        <v>34097.908036682544</v>
      </c>
      <c r="F20" s="287"/>
      <c r="G20" s="288"/>
      <c r="H20" s="66"/>
      <c r="I20" s="5"/>
      <c r="J20" s="5"/>
      <c r="K20" s="5"/>
      <c r="L20" s="5">
        <f t="shared" si="5"/>
        <v>168</v>
      </c>
      <c r="M20" s="6">
        <f t="shared" si="6"/>
        <v>9.1666666666666667E-3</v>
      </c>
      <c r="N20" s="4"/>
    </row>
    <row r="21" spans="1:14" ht="13.5" thickBot="1" x14ac:dyDescent="0.25">
      <c r="A21" s="39">
        <f t="shared" si="1"/>
        <v>14</v>
      </c>
      <c r="B21" s="33">
        <f t="shared" si="2"/>
        <v>2909347.4363427591</v>
      </c>
      <c r="C21" s="33">
        <f t="shared" si="0"/>
        <v>26669.018166475293</v>
      </c>
      <c r="D21" s="40">
        <f t="shared" si="3"/>
        <v>7428.8898702072511</v>
      </c>
      <c r="E21" s="286">
        <f t="shared" si="4"/>
        <v>34097.908036682544</v>
      </c>
      <c r="F21" s="287"/>
      <c r="G21" s="288"/>
      <c r="H21" s="66"/>
      <c r="I21" s="5"/>
      <c r="J21" s="5"/>
      <c r="K21" s="5"/>
      <c r="L21" s="5">
        <f t="shared" si="5"/>
        <v>167</v>
      </c>
      <c r="M21" s="6">
        <f t="shared" si="6"/>
        <v>9.1666666666666667E-3</v>
      </c>
      <c r="N21" s="4"/>
    </row>
    <row r="22" spans="1:14" ht="13.5" thickBot="1" x14ac:dyDescent="0.25">
      <c r="A22" s="39">
        <f t="shared" si="1"/>
        <v>15</v>
      </c>
      <c r="B22" s="33">
        <f t="shared" si="2"/>
        <v>2901918.5464725518</v>
      </c>
      <c r="C22" s="33">
        <f t="shared" si="0"/>
        <v>26600.920009331723</v>
      </c>
      <c r="D22" s="40">
        <f t="shared" si="3"/>
        <v>7496.9880273508206</v>
      </c>
      <c r="E22" s="286">
        <f t="shared" si="4"/>
        <v>34097.908036682544</v>
      </c>
      <c r="F22" s="287"/>
      <c r="G22" s="288"/>
      <c r="H22" s="66"/>
      <c r="I22" s="5"/>
      <c r="J22" s="5"/>
      <c r="K22" s="5"/>
      <c r="L22" s="5">
        <f t="shared" si="5"/>
        <v>166</v>
      </c>
      <c r="M22" s="6">
        <f t="shared" si="6"/>
        <v>9.1666666666666667E-3</v>
      </c>
      <c r="N22" s="4"/>
    </row>
    <row r="23" spans="1:14" ht="13.5" thickBot="1" x14ac:dyDescent="0.25">
      <c r="A23" s="39">
        <f t="shared" si="1"/>
        <v>16</v>
      </c>
      <c r="B23" s="33">
        <f t="shared" si="2"/>
        <v>2894421.5584452008</v>
      </c>
      <c r="C23" s="33">
        <f t="shared" si="0"/>
        <v>26532.197619081009</v>
      </c>
      <c r="D23" s="40">
        <f t="shared" si="3"/>
        <v>7565.7104176015346</v>
      </c>
      <c r="E23" s="286">
        <f t="shared" si="4"/>
        <v>34097.908036682544</v>
      </c>
      <c r="F23" s="287"/>
      <c r="G23" s="288"/>
      <c r="H23" s="66"/>
      <c r="I23" s="5"/>
      <c r="J23" s="5"/>
      <c r="K23" s="5"/>
      <c r="L23" s="5">
        <f t="shared" si="5"/>
        <v>165</v>
      </c>
      <c r="M23" s="6">
        <f t="shared" si="6"/>
        <v>9.1666666666666667E-3</v>
      </c>
      <c r="N23" s="4"/>
    </row>
    <row r="24" spans="1:14" ht="13.5" thickBot="1" x14ac:dyDescent="0.25">
      <c r="A24" s="39">
        <f t="shared" si="1"/>
        <v>17</v>
      </c>
      <c r="B24" s="33">
        <f t="shared" si="2"/>
        <v>2886855.848027599</v>
      </c>
      <c r="C24" s="33">
        <f t="shared" si="0"/>
        <v>26462.845273586325</v>
      </c>
      <c r="D24" s="40">
        <f t="shared" si="3"/>
        <v>7635.062763096219</v>
      </c>
      <c r="E24" s="286">
        <f t="shared" si="4"/>
        <v>34097.908036682544</v>
      </c>
      <c r="F24" s="287"/>
      <c r="G24" s="288"/>
      <c r="H24" s="66"/>
      <c r="I24" s="5"/>
      <c r="J24" s="5"/>
      <c r="K24" s="5"/>
      <c r="L24" s="5">
        <f t="shared" si="5"/>
        <v>164</v>
      </c>
      <c r="M24" s="6">
        <f t="shared" si="6"/>
        <v>9.1666666666666667E-3</v>
      </c>
      <c r="N24" s="4"/>
    </row>
    <row r="25" spans="1:14" ht="13.5" thickBot="1" x14ac:dyDescent="0.25">
      <c r="A25" s="39">
        <f t="shared" si="1"/>
        <v>18</v>
      </c>
      <c r="B25" s="33">
        <f t="shared" si="2"/>
        <v>2879220.7852645027</v>
      </c>
      <c r="C25" s="33">
        <f t="shared" si="0"/>
        <v>26392.857198257941</v>
      </c>
      <c r="D25" s="40">
        <f t="shared" si="3"/>
        <v>7705.0508384246023</v>
      </c>
      <c r="E25" s="286">
        <f t="shared" si="4"/>
        <v>34097.908036682544</v>
      </c>
      <c r="F25" s="287"/>
      <c r="G25" s="288"/>
      <c r="H25" s="66"/>
      <c r="I25" s="5"/>
      <c r="J25" s="5"/>
      <c r="K25" s="5"/>
      <c r="L25" s="5">
        <f t="shared" si="5"/>
        <v>163</v>
      </c>
      <c r="M25" s="6">
        <f t="shared" si="6"/>
        <v>9.1666666666666667E-3</v>
      </c>
      <c r="N25" s="4"/>
    </row>
    <row r="26" spans="1:14" ht="13.5" thickBot="1" x14ac:dyDescent="0.25">
      <c r="A26" s="39">
        <f t="shared" si="1"/>
        <v>19</v>
      </c>
      <c r="B26" s="33">
        <f t="shared" si="2"/>
        <v>2871515.7344260779</v>
      </c>
      <c r="C26" s="33">
        <f t="shared" si="0"/>
        <v>26322.227565572382</v>
      </c>
      <c r="D26" s="40">
        <f t="shared" si="3"/>
        <v>7775.680471110154</v>
      </c>
      <c r="E26" s="286">
        <f t="shared" si="4"/>
        <v>34097.908036682536</v>
      </c>
      <c r="F26" s="287"/>
      <c r="G26" s="288"/>
      <c r="H26" s="66"/>
      <c r="I26" s="5"/>
      <c r="J26" s="5"/>
      <c r="K26" s="5"/>
      <c r="L26" s="5">
        <f t="shared" si="5"/>
        <v>162</v>
      </c>
      <c r="M26" s="6">
        <f t="shared" si="6"/>
        <v>9.1666666666666667E-3</v>
      </c>
      <c r="N26" s="4"/>
    </row>
    <row r="27" spans="1:14" ht="13.5" thickBot="1" x14ac:dyDescent="0.25">
      <c r="A27" s="39">
        <f t="shared" si="1"/>
        <v>20</v>
      </c>
      <c r="B27" s="33">
        <f t="shared" si="2"/>
        <v>2863740.0539549678</v>
      </c>
      <c r="C27" s="33">
        <f t="shared" si="0"/>
        <v>26250.950494587203</v>
      </c>
      <c r="D27" s="40">
        <f t="shared" si="3"/>
        <v>7846.9575420953406</v>
      </c>
      <c r="E27" s="286">
        <f t="shared" si="4"/>
        <v>34097.908036682544</v>
      </c>
      <c r="F27" s="287"/>
      <c r="G27" s="288"/>
      <c r="H27" s="66"/>
      <c r="I27" s="5"/>
      <c r="J27" s="5"/>
      <c r="K27" s="5"/>
      <c r="L27" s="5">
        <f t="shared" si="5"/>
        <v>161</v>
      </c>
      <c r="M27" s="6">
        <f t="shared" si="6"/>
        <v>9.1666666666666667E-3</v>
      </c>
      <c r="N27" s="4"/>
    </row>
    <row r="28" spans="1:14" ht="13.5" thickBot="1" x14ac:dyDescent="0.25">
      <c r="A28" s="39">
        <f t="shared" si="1"/>
        <v>21</v>
      </c>
      <c r="B28" s="33">
        <f t="shared" si="2"/>
        <v>2855893.0964128724</v>
      </c>
      <c r="C28" s="33">
        <f t="shared" si="0"/>
        <v>26179.02005045133</v>
      </c>
      <c r="D28" s="40">
        <f t="shared" si="3"/>
        <v>7918.887986231206</v>
      </c>
      <c r="E28" s="286">
        <f t="shared" si="4"/>
        <v>34097.908036682536</v>
      </c>
      <c r="F28" s="287"/>
      <c r="G28" s="288"/>
      <c r="H28" s="66"/>
      <c r="I28" s="5"/>
      <c r="J28" s="5"/>
      <c r="K28" s="5"/>
      <c r="L28" s="5">
        <f t="shared" si="5"/>
        <v>160</v>
      </c>
      <c r="M28" s="6">
        <f t="shared" si="6"/>
        <v>9.1666666666666667E-3</v>
      </c>
      <c r="N28" s="4"/>
    </row>
    <row r="29" spans="1:14" ht="13.5" thickBot="1" x14ac:dyDescent="0.25">
      <c r="A29" s="39">
        <f t="shared" si="1"/>
        <v>22</v>
      </c>
      <c r="B29" s="33">
        <f t="shared" si="2"/>
        <v>2847974.2084266413</v>
      </c>
      <c r="C29" s="33">
        <f t="shared" si="0"/>
        <v>26106.43024391088</v>
      </c>
      <c r="D29" s="40">
        <f t="shared" si="3"/>
        <v>7991.4777927716641</v>
      </c>
      <c r="E29" s="286">
        <f t="shared" si="4"/>
        <v>34097.908036682544</v>
      </c>
      <c r="F29" s="287"/>
      <c r="G29" s="288"/>
      <c r="H29" s="66"/>
      <c r="I29" s="5"/>
      <c r="J29" s="5"/>
      <c r="K29" s="5"/>
      <c r="L29" s="5">
        <f t="shared" si="5"/>
        <v>159</v>
      </c>
      <c r="M29" s="6">
        <f t="shared" si="6"/>
        <v>9.1666666666666667E-3</v>
      </c>
      <c r="N29" s="4"/>
    </row>
    <row r="30" spans="1:14" ht="13.5" thickBot="1" x14ac:dyDescent="0.25">
      <c r="A30" s="39">
        <f t="shared" si="1"/>
        <v>23</v>
      </c>
      <c r="B30" s="33">
        <f t="shared" si="2"/>
        <v>2839982.7306338698</v>
      </c>
      <c r="C30" s="33">
        <f t="shared" si="0"/>
        <v>26033.175030810475</v>
      </c>
      <c r="D30" s="40">
        <f t="shared" si="3"/>
        <v>8064.7330058720763</v>
      </c>
      <c r="E30" s="286">
        <f t="shared" si="4"/>
        <v>34097.908036682551</v>
      </c>
      <c r="F30" s="287"/>
      <c r="G30" s="288"/>
      <c r="H30" s="66"/>
      <c r="I30" s="5"/>
      <c r="J30" s="5"/>
      <c r="K30" s="5"/>
      <c r="L30" s="5">
        <f t="shared" si="5"/>
        <v>158</v>
      </c>
      <c r="M30" s="6">
        <f t="shared" si="6"/>
        <v>9.1666666666666667E-3</v>
      </c>
      <c r="N30" s="4"/>
    </row>
    <row r="31" spans="1:14" ht="13.5" thickBot="1" x14ac:dyDescent="0.25">
      <c r="A31" s="39">
        <f t="shared" si="1"/>
        <v>24</v>
      </c>
      <c r="B31" s="33">
        <f t="shared" si="2"/>
        <v>2831917.9976279978</v>
      </c>
      <c r="C31" s="33">
        <f t="shared" si="0"/>
        <v>25959.248311589981</v>
      </c>
      <c r="D31" s="40">
        <f t="shared" si="3"/>
        <v>8138.6597250925697</v>
      </c>
      <c r="E31" s="286">
        <f t="shared" si="4"/>
        <v>34097.908036682551</v>
      </c>
      <c r="F31" s="287"/>
      <c r="G31" s="288"/>
      <c r="H31" s="66"/>
      <c r="I31" s="5"/>
      <c r="J31" s="5"/>
      <c r="K31" s="5"/>
      <c r="L31" s="5">
        <f t="shared" si="5"/>
        <v>157</v>
      </c>
      <c r="M31" s="6">
        <f t="shared" si="6"/>
        <v>9.1666666666666667E-3</v>
      </c>
      <c r="N31" s="4"/>
    </row>
    <row r="32" spans="1:14" ht="13.5" thickBot="1" x14ac:dyDescent="0.25">
      <c r="A32" s="39">
        <f t="shared" si="1"/>
        <v>25</v>
      </c>
      <c r="B32" s="33">
        <f t="shared" si="2"/>
        <v>2823779.3379029054</v>
      </c>
      <c r="C32" s="33">
        <f t="shared" si="0"/>
        <v>25884.643930776634</v>
      </c>
      <c r="D32" s="40">
        <f t="shared" si="3"/>
        <v>8213.2641059059169</v>
      </c>
      <c r="E32" s="286">
        <f t="shared" si="4"/>
        <v>34097.908036682551</v>
      </c>
      <c r="F32" s="287"/>
      <c r="G32" s="288"/>
      <c r="H32" s="66"/>
      <c r="I32" s="5"/>
      <c r="J32" s="5"/>
      <c r="K32" s="5"/>
      <c r="L32" s="5">
        <f t="shared" si="5"/>
        <v>156</v>
      </c>
      <c r="M32" s="6">
        <f t="shared" si="6"/>
        <v>9.1666666666666667E-3</v>
      </c>
      <c r="N32" s="4"/>
    </row>
    <row r="33" spans="1:14" ht="13.5" thickBot="1" x14ac:dyDescent="0.25">
      <c r="A33" s="39">
        <f t="shared" si="1"/>
        <v>26</v>
      </c>
      <c r="B33" s="33">
        <f t="shared" si="2"/>
        <v>2815566.0737969996</v>
      </c>
      <c r="C33" s="33">
        <f t="shared" si="0"/>
        <v>25809.355676472496</v>
      </c>
      <c r="D33" s="40">
        <f t="shared" si="3"/>
        <v>8288.5523602100548</v>
      </c>
      <c r="E33" s="286">
        <f t="shared" si="4"/>
        <v>34097.908036682551</v>
      </c>
      <c r="F33" s="287"/>
      <c r="G33" s="288"/>
      <c r="H33" s="66"/>
      <c r="I33" s="5"/>
      <c r="J33" s="5"/>
      <c r="K33" s="5"/>
      <c r="L33" s="5">
        <f t="shared" si="5"/>
        <v>155</v>
      </c>
      <c r="M33" s="6">
        <f t="shared" si="6"/>
        <v>9.1666666666666667E-3</v>
      </c>
      <c r="N33" s="4"/>
    </row>
    <row r="34" spans="1:14" ht="13.5" thickBot="1" x14ac:dyDescent="0.25">
      <c r="A34" s="39">
        <f t="shared" si="1"/>
        <v>27</v>
      </c>
      <c r="B34" s="33">
        <f t="shared" si="2"/>
        <v>2807277.5214367895</v>
      </c>
      <c r="C34" s="33">
        <f t="shared" si="0"/>
        <v>25733.377279837237</v>
      </c>
      <c r="D34" s="40">
        <f t="shared" si="3"/>
        <v>8364.5307568453209</v>
      </c>
      <c r="E34" s="286">
        <f t="shared" si="4"/>
        <v>34097.908036682558</v>
      </c>
      <c r="F34" s="287"/>
      <c r="G34" s="288"/>
      <c r="H34" s="66"/>
      <c r="I34" s="5"/>
      <c r="J34" s="5"/>
      <c r="K34" s="5"/>
      <c r="L34" s="5">
        <f t="shared" si="5"/>
        <v>154</v>
      </c>
      <c r="M34" s="6">
        <f t="shared" si="6"/>
        <v>9.1666666666666667E-3</v>
      </c>
      <c r="N34" s="4"/>
    </row>
    <row r="35" spans="1:14" ht="13.5" thickBot="1" x14ac:dyDescent="0.25">
      <c r="A35" s="39">
        <f t="shared" si="1"/>
        <v>28</v>
      </c>
      <c r="B35" s="33">
        <f t="shared" si="2"/>
        <v>2798912.9906799444</v>
      </c>
      <c r="C35" s="33">
        <f t="shared" si="0"/>
        <v>25656.702414566156</v>
      </c>
      <c r="D35" s="40">
        <f t="shared" si="3"/>
        <v>8441.2056221164021</v>
      </c>
      <c r="E35" s="286">
        <f t="shared" si="4"/>
        <v>34097.908036682558</v>
      </c>
      <c r="F35" s="287"/>
      <c r="G35" s="288"/>
      <c r="H35" s="66"/>
      <c r="I35" s="5"/>
      <c r="J35" s="5"/>
      <c r="K35" s="5"/>
      <c r="L35" s="5">
        <f t="shared" si="5"/>
        <v>153</v>
      </c>
      <c r="M35" s="6">
        <f t="shared" si="6"/>
        <v>9.1666666666666667E-3</v>
      </c>
      <c r="N35" s="4"/>
    </row>
    <row r="36" spans="1:14" ht="13.5" thickBot="1" x14ac:dyDescent="0.25">
      <c r="A36" s="39">
        <f t="shared" si="1"/>
        <v>29</v>
      </c>
      <c r="B36" s="33">
        <f t="shared" si="2"/>
        <v>2790471.7850578278</v>
      </c>
      <c r="C36" s="33">
        <f t="shared" si="0"/>
        <v>25579.324696363423</v>
      </c>
      <c r="D36" s="40">
        <f t="shared" si="3"/>
        <v>8518.5833403191282</v>
      </c>
      <c r="E36" s="286">
        <f t="shared" si="4"/>
        <v>34097.908036682551</v>
      </c>
      <c r="F36" s="287"/>
      <c r="G36" s="288"/>
      <c r="H36" s="66"/>
      <c r="I36" s="5"/>
      <c r="J36" s="5"/>
      <c r="K36" s="5"/>
      <c r="L36" s="5">
        <f t="shared" si="5"/>
        <v>152</v>
      </c>
      <c r="M36" s="6">
        <f t="shared" si="6"/>
        <v>9.1666666666666667E-3</v>
      </c>
      <c r="N36" s="4"/>
    </row>
    <row r="37" spans="1:14" ht="13.5" thickBot="1" x14ac:dyDescent="0.25">
      <c r="A37" s="39">
        <f t="shared" si="1"/>
        <v>30</v>
      </c>
      <c r="B37" s="33">
        <f t="shared" si="2"/>
        <v>2781953.2017175085</v>
      </c>
      <c r="C37" s="33">
        <f t="shared" si="0"/>
        <v>25501.237682410494</v>
      </c>
      <c r="D37" s="40">
        <f t="shared" si="3"/>
        <v>8596.6703542720643</v>
      </c>
      <c r="E37" s="286">
        <f t="shared" si="4"/>
        <v>34097.908036682558</v>
      </c>
      <c r="F37" s="287"/>
      <c r="G37" s="288"/>
      <c r="H37" s="66"/>
      <c r="I37" s="5"/>
      <c r="J37" s="5"/>
      <c r="K37" s="5"/>
      <c r="L37" s="5">
        <f t="shared" si="5"/>
        <v>151</v>
      </c>
      <c r="M37" s="6">
        <f t="shared" si="6"/>
        <v>9.1666666666666667E-3</v>
      </c>
      <c r="N37" s="4"/>
    </row>
    <row r="38" spans="1:14" ht="13.5" thickBot="1" x14ac:dyDescent="0.25">
      <c r="A38" s="39">
        <f t="shared" si="1"/>
        <v>31</v>
      </c>
      <c r="B38" s="33">
        <f t="shared" si="2"/>
        <v>2773356.5313632363</v>
      </c>
      <c r="C38" s="33">
        <f t="shared" si="0"/>
        <v>25422.434870829667</v>
      </c>
      <c r="D38" s="40">
        <f t="shared" si="3"/>
        <v>8675.4731658528835</v>
      </c>
      <c r="E38" s="286">
        <f t="shared" si="4"/>
        <v>34097.908036682551</v>
      </c>
      <c r="F38" s="287"/>
      <c r="G38" s="288"/>
      <c r="H38" s="66"/>
      <c r="I38" s="5"/>
      <c r="J38" s="5"/>
      <c r="K38" s="5"/>
      <c r="L38" s="5">
        <f t="shared" si="5"/>
        <v>150</v>
      </c>
      <c r="M38" s="6">
        <f t="shared" si="6"/>
        <v>9.1666666666666667E-3</v>
      </c>
      <c r="N38" s="4"/>
    </row>
    <row r="39" spans="1:14" ht="13.5" thickBot="1" x14ac:dyDescent="0.25">
      <c r="A39" s="39">
        <f t="shared" si="1"/>
        <v>32</v>
      </c>
      <c r="B39" s="33">
        <f t="shared" si="2"/>
        <v>2764681.0581973833</v>
      </c>
      <c r="C39" s="33">
        <f t="shared" si="0"/>
        <v>25342.909700142682</v>
      </c>
      <c r="D39" s="40">
        <f t="shared" si="3"/>
        <v>8754.9983365398766</v>
      </c>
      <c r="E39" s="286">
        <f t="shared" si="4"/>
        <v>34097.908036682558</v>
      </c>
      <c r="F39" s="287"/>
      <c r="G39" s="288"/>
      <c r="H39" s="66"/>
      <c r="I39" s="5"/>
      <c r="J39" s="5"/>
      <c r="K39" s="5"/>
      <c r="L39" s="5">
        <f t="shared" si="5"/>
        <v>149</v>
      </c>
      <c r="M39" s="6">
        <f t="shared" si="6"/>
        <v>9.1666666666666667E-3</v>
      </c>
      <c r="N39" s="4"/>
    </row>
    <row r="40" spans="1:14" ht="13.5" thickBot="1" x14ac:dyDescent="0.25">
      <c r="A40" s="39">
        <f t="shared" si="1"/>
        <v>33</v>
      </c>
      <c r="B40" s="33">
        <f t="shared" si="2"/>
        <v>2755926.0598608432</v>
      </c>
      <c r="C40" s="33">
        <f t="shared" si="0"/>
        <v>25262.655548724397</v>
      </c>
      <c r="D40" s="40">
        <f t="shared" si="3"/>
        <v>8835.2524879581542</v>
      </c>
      <c r="E40" s="286">
        <f t="shared" si="4"/>
        <v>34097.908036682551</v>
      </c>
      <c r="F40" s="287"/>
      <c r="G40" s="288"/>
      <c r="H40" s="66"/>
      <c r="I40" s="5"/>
      <c r="J40" s="5"/>
      <c r="K40" s="5"/>
      <c r="L40" s="5">
        <f t="shared" si="5"/>
        <v>148</v>
      </c>
      <c r="M40" s="6">
        <f t="shared" si="6"/>
        <v>9.1666666666666667E-3</v>
      </c>
      <c r="N40" s="4"/>
    </row>
    <row r="41" spans="1:14" ht="13.5" thickBot="1" x14ac:dyDescent="0.25">
      <c r="A41" s="39">
        <f t="shared" si="1"/>
        <v>34</v>
      </c>
      <c r="B41" s="33">
        <f t="shared" si="2"/>
        <v>2747090.8073728853</v>
      </c>
      <c r="C41" s="33">
        <f t="shared" si="0"/>
        <v>25181.665734251448</v>
      </c>
      <c r="D41" s="40">
        <f t="shared" si="3"/>
        <v>8916.2423024311029</v>
      </c>
      <c r="E41" s="286">
        <f t="shared" si="4"/>
        <v>34097.908036682551</v>
      </c>
      <c r="F41" s="287"/>
      <c r="G41" s="288"/>
      <c r="H41" s="66"/>
      <c r="I41" s="5"/>
      <c r="J41" s="5"/>
      <c r="K41" s="5"/>
      <c r="L41" s="5">
        <f t="shared" si="5"/>
        <v>147</v>
      </c>
      <c r="M41" s="6">
        <f t="shared" si="6"/>
        <v>9.1666666666666667E-3</v>
      </c>
      <c r="N41" s="4"/>
    </row>
    <row r="42" spans="1:14" ht="13.5" thickBot="1" x14ac:dyDescent="0.25">
      <c r="A42" s="39">
        <f t="shared" si="1"/>
        <v>35</v>
      </c>
      <c r="B42" s="33">
        <f t="shared" si="2"/>
        <v>2738174.565070454</v>
      </c>
      <c r="C42" s="33">
        <f t="shared" si="0"/>
        <v>25099.933513145828</v>
      </c>
      <c r="D42" s="40">
        <f t="shared" si="3"/>
        <v>8997.97452353673</v>
      </c>
      <c r="E42" s="286">
        <f t="shared" si="4"/>
        <v>34097.908036682558</v>
      </c>
      <c r="F42" s="287"/>
      <c r="G42" s="288"/>
      <c r="H42" s="66"/>
      <c r="I42" s="5"/>
      <c r="J42" s="5"/>
      <c r="K42" s="5"/>
      <c r="L42" s="5">
        <f t="shared" si="5"/>
        <v>146</v>
      </c>
      <c r="M42" s="6">
        <f t="shared" si="6"/>
        <v>9.1666666666666667E-3</v>
      </c>
      <c r="N42" s="4"/>
    </row>
    <row r="43" spans="1:14" ht="13.5" thickBot="1" x14ac:dyDescent="0.25">
      <c r="A43" s="39">
        <f t="shared" si="1"/>
        <v>36</v>
      </c>
      <c r="B43" s="33">
        <f t="shared" si="2"/>
        <v>2729176.5905469172</v>
      </c>
      <c r="C43" s="33">
        <f t="shared" si="0"/>
        <v>25017.452080013409</v>
      </c>
      <c r="D43" s="40">
        <f t="shared" si="3"/>
        <v>9080.4559566691496</v>
      </c>
      <c r="E43" s="286">
        <f t="shared" si="4"/>
        <v>34097.908036682558</v>
      </c>
      <c r="F43" s="287"/>
      <c r="G43" s="288"/>
      <c r="H43" s="66"/>
      <c r="I43" s="5"/>
      <c r="J43" s="5"/>
      <c r="K43" s="5"/>
      <c r="L43" s="5">
        <f t="shared" si="5"/>
        <v>145</v>
      </c>
      <c r="M43" s="6">
        <f t="shared" si="6"/>
        <v>9.1666666666666667E-3</v>
      </c>
      <c r="N43" s="4"/>
    </row>
    <row r="44" spans="1:14" ht="13.5" thickBot="1" x14ac:dyDescent="0.25">
      <c r="A44" s="39">
        <f t="shared" si="1"/>
        <v>37</v>
      </c>
      <c r="B44" s="33">
        <f t="shared" si="2"/>
        <v>2720096.1345902481</v>
      </c>
      <c r="C44" s="33">
        <f t="shared" si="0"/>
        <v>24934.214567077273</v>
      </c>
      <c r="D44" s="40">
        <f t="shared" si="3"/>
        <v>9163.6934696052849</v>
      </c>
      <c r="E44" s="286">
        <f t="shared" si="4"/>
        <v>34097.908036682558</v>
      </c>
      <c r="F44" s="287"/>
      <c r="G44" s="288"/>
      <c r="H44" s="66"/>
      <c r="I44" s="5"/>
      <c r="J44" s="5"/>
      <c r="K44" s="5"/>
      <c r="L44" s="5">
        <f t="shared" si="5"/>
        <v>144</v>
      </c>
      <c r="M44" s="6">
        <f t="shared" si="6"/>
        <v>9.1666666666666667E-3</v>
      </c>
      <c r="N44" s="4"/>
    </row>
    <row r="45" spans="1:14" ht="13.5" thickBot="1" x14ac:dyDescent="0.25">
      <c r="A45" s="39">
        <f t="shared" si="1"/>
        <v>38</v>
      </c>
      <c r="B45" s="33">
        <f t="shared" si="2"/>
        <v>2710932.4411206427</v>
      </c>
      <c r="C45" s="33">
        <f t="shared" si="0"/>
        <v>24850.214043605891</v>
      </c>
      <c r="D45" s="40">
        <f t="shared" si="3"/>
        <v>9247.6939930766603</v>
      </c>
      <c r="E45" s="286">
        <f t="shared" si="4"/>
        <v>34097.908036682551</v>
      </c>
      <c r="F45" s="287"/>
      <c r="G45" s="288"/>
      <c r="H45" s="66"/>
      <c r="I45" s="5"/>
      <c r="J45" s="5"/>
      <c r="K45" s="5"/>
      <c r="L45" s="5">
        <f t="shared" si="5"/>
        <v>143</v>
      </c>
      <c r="M45" s="6">
        <f t="shared" si="6"/>
        <v>9.1666666666666667E-3</v>
      </c>
      <c r="N45" s="4"/>
    </row>
    <row r="46" spans="1:14" ht="13.5" thickBot="1" x14ac:dyDescent="0.25">
      <c r="A46" s="39">
        <f t="shared" si="1"/>
        <v>39</v>
      </c>
      <c r="B46" s="33">
        <f t="shared" si="2"/>
        <v>2701684.747127566</v>
      </c>
      <c r="C46" s="33">
        <f t="shared" si="0"/>
        <v>24765.443515336021</v>
      </c>
      <c r="D46" s="40">
        <f t="shared" si="3"/>
        <v>9332.4645213465374</v>
      </c>
      <c r="E46" s="286">
        <f t="shared" si="4"/>
        <v>34097.908036682558</v>
      </c>
      <c r="F46" s="287"/>
      <c r="G46" s="288"/>
      <c r="H46" s="66"/>
      <c r="I46" s="5"/>
      <c r="J46" s="5"/>
      <c r="K46" s="5"/>
      <c r="L46" s="5">
        <f t="shared" si="5"/>
        <v>142</v>
      </c>
      <c r="M46" s="6">
        <f t="shared" si="6"/>
        <v>9.1666666666666667E-3</v>
      </c>
      <c r="N46" s="4"/>
    </row>
    <row r="47" spans="1:14" ht="13.5" thickBot="1" x14ac:dyDescent="0.25">
      <c r="A47" s="39">
        <f t="shared" si="1"/>
        <v>40</v>
      </c>
      <c r="B47" s="33">
        <f t="shared" si="2"/>
        <v>2692352.2826062194</v>
      </c>
      <c r="C47" s="33">
        <f t="shared" si="0"/>
        <v>24679.895923890344</v>
      </c>
      <c r="D47" s="40">
        <f t="shared" si="3"/>
        <v>9418.0121127922139</v>
      </c>
      <c r="E47" s="286">
        <f t="shared" si="4"/>
        <v>34097.908036682558</v>
      </c>
      <c r="F47" s="287"/>
      <c r="G47" s="288"/>
      <c r="H47" s="66"/>
      <c r="I47" s="5"/>
      <c r="J47" s="5"/>
      <c r="K47" s="5"/>
      <c r="L47" s="5">
        <f t="shared" si="5"/>
        <v>141</v>
      </c>
      <c r="M47" s="6">
        <f t="shared" si="6"/>
        <v>9.1666666666666667E-3</v>
      </c>
      <c r="N47" s="4"/>
    </row>
    <row r="48" spans="1:14" ht="13.5" thickBot="1" x14ac:dyDescent="0.25">
      <c r="A48" s="39">
        <f t="shared" si="1"/>
        <v>41</v>
      </c>
      <c r="B48" s="33">
        <f t="shared" si="2"/>
        <v>2682934.2704934273</v>
      </c>
      <c r="C48" s="33">
        <f t="shared" si="0"/>
        <v>24593.56414618975</v>
      </c>
      <c r="D48" s="40">
        <f t="shared" si="3"/>
        <v>9504.343890492808</v>
      </c>
      <c r="E48" s="286">
        <f t="shared" si="4"/>
        <v>34097.908036682558</v>
      </c>
      <c r="F48" s="287"/>
      <c r="G48" s="288"/>
      <c r="H48" s="66"/>
      <c r="I48" s="5"/>
      <c r="J48" s="5"/>
      <c r="K48" s="5"/>
      <c r="L48" s="5">
        <f t="shared" si="5"/>
        <v>140</v>
      </c>
      <c r="M48" s="6">
        <f t="shared" si="6"/>
        <v>9.1666666666666667E-3</v>
      </c>
      <c r="N48" s="4"/>
    </row>
    <row r="49" spans="1:14" ht="13.5" thickBot="1" x14ac:dyDescent="0.25">
      <c r="A49" s="39">
        <f t="shared" si="1"/>
        <v>42</v>
      </c>
      <c r="B49" s="33">
        <f t="shared" si="2"/>
        <v>2673429.9266029345</v>
      </c>
      <c r="C49" s="33">
        <f t="shared" si="0"/>
        <v>24506.440993860233</v>
      </c>
      <c r="D49" s="40">
        <f t="shared" si="3"/>
        <v>9591.4670428223326</v>
      </c>
      <c r="E49" s="286">
        <f t="shared" si="4"/>
        <v>34097.908036682566</v>
      </c>
      <c r="F49" s="287"/>
      <c r="G49" s="288"/>
      <c r="H49" s="66"/>
      <c r="I49" s="5"/>
      <c r="J49" s="5"/>
      <c r="K49" s="5"/>
      <c r="L49" s="5">
        <f t="shared" si="5"/>
        <v>139</v>
      </c>
      <c r="M49" s="6">
        <f t="shared" si="6"/>
        <v>9.1666666666666667E-3</v>
      </c>
      <c r="N49" s="4"/>
    </row>
    <row r="50" spans="1:14" ht="13.5" thickBot="1" x14ac:dyDescent="0.25">
      <c r="A50" s="39">
        <f t="shared" si="1"/>
        <v>43</v>
      </c>
      <c r="B50" s="33">
        <f t="shared" si="2"/>
        <v>2663838.4595601121</v>
      </c>
      <c r="C50" s="33">
        <f t="shared" si="0"/>
        <v>24418.519212634361</v>
      </c>
      <c r="D50" s="40">
        <f t="shared" si="3"/>
        <v>9679.3888240482047</v>
      </c>
      <c r="E50" s="286">
        <f t="shared" si="4"/>
        <v>34097.908036682566</v>
      </c>
      <c r="F50" s="287"/>
      <c r="G50" s="288"/>
      <c r="H50" s="66"/>
      <c r="I50" s="5"/>
      <c r="J50" s="5"/>
      <c r="K50" s="5"/>
      <c r="L50" s="5">
        <f t="shared" si="5"/>
        <v>138</v>
      </c>
      <c r="M50" s="6">
        <f t="shared" si="6"/>
        <v>9.1666666666666667E-3</v>
      </c>
      <c r="N50" s="4"/>
    </row>
    <row r="51" spans="1:14" ht="13.5" thickBot="1" x14ac:dyDescent="0.25">
      <c r="A51" s="39">
        <f t="shared" si="1"/>
        <v>44</v>
      </c>
      <c r="B51" s="33">
        <f t="shared" si="2"/>
        <v>2654159.0707360641</v>
      </c>
      <c r="C51" s="33">
        <f t="shared" si="0"/>
        <v>24329.791481747256</v>
      </c>
      <c r="D51" s="40">
        <f t="shared" si="3"/>
        <v>9768.11655493531</v>
      </c>
      <c r="E51" s="286">
        <f t="shared" si="4"/>
        <v>34097.908036682566</v>
      </c>
      <c r="F51" s="287"/>
      <c r="G51" s="288"/>
      <c r="H51" s="66"/>
      <c r="I51" s="5"/>
      <c r="J51" s="5"/>
      <c r="K51" s="5"/>
      <c r="L51" s="5">
        <f t="shared" si="5"/>
        <v>137</v>
      </c>
      <c r="M51" s="6">
        <f t="shared" si="6"/>
        <v>9.1666666666666667E-3</v>
      </c>
      <c r="N51" s="4"/>
    </row>
    <row r="52" spans="1:14" ht="13.5" thickBot="1" x14ac:dyDescent="0.25">
      <c r="A52" s="39">
        <f t="shared" si="1"/>
        <v>45</v>
      </c>
      <c r="B52" s="33">
        <f t="shared" si="2"/>
        <v>2644390.9541811286</v>
      </c>
      <c r="C52" s="33">
        <f t="shared" si="0"/>
        <v>24240.250413327012</v>
      </c>
      <c r="D52" s="40">
        <f t="shared" si="3"/>
        <v>9857.6576233555606</v>
      </c>
      <c r="E52" s="286">
        <f t="shared" si="4"/>
        <v>34097.908036682573</v>
      </c>
      <c r="F52" s="287"/>
      <c r="G52" s="288"/>
      <c r="H52" s="66"/>
      <c r="I52" s="5"/>
      <c r="J52" s="5"/>
      <c r="K52" s="5"/>
      <c r="L52" s="5">
        <f t="shared" si="5"/>
        <v>136</v>
      </c>
      <c r="M52" s="6">
        <f t="shared" si="6"/>
        <v>9.1666666666666667E-3</v>
      </c>
      <c r="N52" s="4"/>
    </row>
    <row r="53" spans="1:14" ht="13.5" thickBot="1" x14ac:dyDescent="0.25">
      <c r="A53" s="39">
        <f t="shared" si="1"/>
        <v>46</v>
      </c>
      <c r="B53" s="33">
        <f t="shared" si="2"/>
        <v>2634533.2965577729</v>
      </c>
      <c r="C53" s="33">
        <f t="shared" si="0"/>
        <v>24149.888551779586</v>
      </c>
      <c r="D53" s="40">
        <f t="shared" si="3"/>
        <v>9948.0194849029795</v>
      </c>
      <c r="E53" s="286">
        <f t="shared" si="4"/>
        <v>34097.908036682566</v>
      </c>
      <c r="F53" s="287"/>
      <c r="G53" s="288"/>
      <c r="H53" s="66"/>
      <c r="I53" s="5"/>
      <c r="J53" s="5"/>
      <c r="K53" s="5"/>
      <c r="L53" s="5">
        <f t="shared" si="5"/>
        <v>135</v>
      </c>
      <c r="M53" s="6">
        <f t="shared" si="6"/>
        <v>9.1666666666666667E-3</v>
      </c>
      <c r="N53" s="4"/>
    </row>
    <row r="54" spans="1:14" ht="13.5" thickBot="1" x14ac:dyDescent="0.25">
      <c r="A54" s="39">
        <f t="shared" si="1"/>
        <v>47</v>
      </c>
      <c r="B54" s="33">
        <f t="shared" si="2"/>
        <v>2624585.2770728697</v>
      </c>
      <c r="C54" s="33">
        <f t="shared" si="0"/>
        <v>24058.698373167972</v>
      </c>
      <c r="D54" s="40">
        <f t="shared" si="3"/>
        <v>10039.209663514594</v>
      </c>
      <c r="E54" s="286">
        <f t="shared" si="4"/>
        <v>34097.908036682566</v>
      </c>
      <c r="F54" s="287"/>
      <c r="G54" s="288"/>
      <c r="H54" s="66"/>
      <c r="I54" s="5"/>
      <c r="J54" s="5"/>
      <c r="K54" s="5"/>
      <c r="L54" s="5">
        <f t="shared" si="5"/>
        <v>134</v>
      </c>
      <c r="M54" s="6">
        <f t="shared" si="6"/>
        <v>9.1666666666666667E-3</v>
      </c>
      <c r="N54" s="4"/>
    </row>
    <row r="55" spans="1:14" ht="13.5" thickBot="1" x14ac:dyDescent="0.25">
      <c r="A55" s="39">
        <f t="shared" si="1"/>
        <v>48</v>
      </c>
      <c r="B55" s="33">
        <f t="shared" si="2"/>
        <v>2614546.0674093552</v>
      </c>
      <c r="C55" s="33">
        <f t="shared" si="0"/>
        <v>23966.672284585755</v>
      </c>
      <c r="D55" s="40">
        <f t="shared" si="3"/>
        <v>10131.235752096811</v>
      </c>
      <c r="E55" s="286">
        <f t="shared" si="4"/>
        <v>34097.908036682566</v>
      </c>
      <c r="F55" s="287"/>
      <c r="G55" s="288"/>
      <c r="H55" s="66"/>
      <c r="I55" s="5"/>
      <c r="J55" s="5"/>
      <c r="K55" s="5"/>
      <c r="L55" s="5">
        <f t="shared" si="5"/>
        <v>133</v>
      </c>
      <c r="M55" s="6">
        <f t="shared" si="6"/>
        <v>9.1666666666666667E-3</v>
      </c>
      <c r="N55" s="4"/>
    </row>
    <row r="56" spans="1:14" ht="13.5" thickBot="1" x14ac:dyDescent="0.25">
      <c r="A56" s="39">
        <f t="shared" si="1"/>
        <v>49</v>
      </c>
      <c r="B56" s="33">
        <f t="shared" si="2"/>
        <v>2604414.8316572583</v>
      </c>
      <c r="C56" s="33">
        <f t="shared" si="0"/>
        <v>23873.802623524869</v>
      </c>
      <c r="D56" s="40">
        <f t="shared" si="3"/>
        <v>10224.105413157697</v>
      </c>
      <c r="E56" s="286">
        <f t="shared" si="4"/>
        <v>34097.908036682566</v>
      </c>
      <c r="F56" s="287"/>
      <c r="G56" s="288"/>
      <c r="H56" s="66"/>
      <c r="I56" s="5"/>
      <c r="J56" s="5"/>
      <c r="K56" s="5"/>
      <c r="L56" s="5">
        <f t="shared" si="5"/>
        <v>132</v>
      </c>
      <c r="M56" s="6">
        <f t="shared" si="6"/>
        <v>9.1666666666666667E-3</v>
      </c>
      <c r="N56" s="4"/>
    </row>
    <row r="57" spans="1:14" ht="13.5" thickBot="1" x14ac:dyDescent="0.25">
      <c r="A57" s="39">
        <f t="shared" si="1"/>
        <v>50</v>
      </c>
      <c r="B57" s="33">
        <f t="shared" si="2"/>
        <v>2594190.7262441008</v>
      </c>
      <c r="C57" s="33">
        <f t="shared" si="0"/>
        <v>23780.081657237592</v>
      </c>
      <c r="D57" s="40">
        <f t="shared" si="3"/>
        <v>10317.826379444981</v>
      </c>
      <c r="E57" s="286">
        <f t="shared" si="4"/>
        <v>34097.908036682573</v>
      </c>
      <c r="F57" s="287"/>
      <c r="G57" s="288"/>
      <c r="H57" s="66"/>
      <c r="I57" s="5"/>
      <c r="J57" s="5"/>
      <c r="K57" s="5"/>
      <c r="L57" s="5">
        <f t="shared" si="5"/>
        <v>131</v>
      </c>
      <c r="M57" s="6">
        <f t="shared" si="6"/>
        <v>9.1666666666666667E-3</v>
      </c>
      <c r="N57" s="4"/>
    </row>
    <row r="58" spans="1:14" ht="13.5" thickBot="1" x14ac:dyDescent="0.25">
      <c r="A58" s="39">
        <f t="shared" si="1"/>
        <v>51</v>
      </c>
      <c r="B58" s="33">
        <f t="shared" si="2"/>
        <v>2583872.8998646559</v>
      </c>
      <c r="C58" s="33">
        <f t="shared" si="0"/>
        <v>23685.501582092678</v>
      </c>
      <c r="D58" s="40">
        <f t="shared" si="3"/>
        <v>10412.406454589895</v>
      </c>
      <c r="E58" s="286">
        <f t="shared" si="4"/>
        <v>34097.908036682573</v>
      </c>
      <c r="F58" s="287"/>
      <c r="G58" s="288"/>
      <c r="H58" s="66"/>
      <c r="I58" s="5"/>
      <c r="J58" s="5"/>
      <c r="K58" s="5"/>
      <c r="L58" s="5">
        <f t="shared" si="5"/>
        <v>130</v>
      </c>
      <c r="M58" s="6">
        <f t="shared" si="6"/>
        <v>9.1666666666666667E-3</v>
      </c>
      <c r="N58" s="4"/>
    </row>
    <row r="59" spans="1:14" ht="13.5" thickBot="1" x14ac:dyDescent="0.25">
      <c r="A59" s="39">
        <f t="shared" si="1"/>
        <v>52</v>
      </c>
      <c r="B59" s="33">
        <f t="shared" si="2"/>
        <v>2573460.4934100662</v>
      </c>
      <c r="C59" s="33">
        <f t="shared" si="0"/>
        <v>23590.054522925606</v>
      </c>
      <c r="D59" s="40">
        <f t="shared" si="3"/>
        <v>10507.853513756974</v>
      </c>
      <c r="E59" s="286">
        <f t="shared" si="4"/>
        <v>34097.90803668258</v>
      </c>
      <c r="F59" s="287"/>
      <c r="G59" s="288"/>
      <c r="H59" s="66"/>
      <c r="I59" s="5"/>
      <c r="J59" s="5"/>
      <c r="K59" s="5"/>
      <c r="L59" s="5">
        <f t="shared" si="5"/>
        <v>129</v>
      </c>
      <c r="M59" s="6">
        <f t="shared" si="6"/>
        <v>9.1666666666666667E-3</v>
      </c>
      <c r="N59" s="4"/>
    </row>
    <row r="60" spans="1:14" ht="13.5" thickBot="1" x14ac:dyDescent="0.25">
      <c r="A60" s="39">
        <f t="shared" si="1"/>
        <v>53</v>
      </c>
      <c r="B60" s="33">
        <f t="shared" si="2"/>
        <v>2562952.6398963095</v>
      </c>
      <c r="C60" s="33">
        <f t="shared" si="0"/>
        <v>23493.732532382837</v>
      </c>
      <c r="D60" s="40">
        <f t="shared" si="3"/>
        <v>10604.175504299743</v>
      </c>
      <c r="E60" s="286">
        <f t="shared" si="4"/>
        <v>34097.90803668258</v>
      </c>
      <c r="F60" s="287"/>
      <c r="G60" s="288"/>
      <c r="H60" s="66"/>
      <c r="I60" s="5"/>
      <c r="J60" s="5"/>
      <c r="K60" s="5"/>
      <c r="L60" s="5">
        <f t="shared" si="5"/>
        <v>128</v>
      </c>
      <c r="M60" s="6">
        <f t="shared" si="6"/>
        <v>9.1666666666666667E-3</v>
      </c>
      <c r="N60" s="4"/>
    </row>
    <row r="61" spans="1:14" ht="13.5" thickBot="1" x14ac:dyDescent="0.25">
      <c r="A61" s="39">
        <f t="shared" si="1"/>
        <v>54</v>
      </c>
      <c r="B61" s="33">
        <f t="shared" si="2"/>
        <v>2552348.4643920097</v>
      </c>
      <c r="C61" s="33">
        <f t="shared" si="0"/>
        <v>23396.527590260088</v>
      </c>
      <c r="D61" s="40">
        <f t="shared" si="3"/>
        <v>10701.380446422485</v>
      </c>
      <c r="E61" s="286">
        <f t="shared" si="4"/>
        <v>34097.908036682573</v>
      </c>
      <c r="F61" s="287"/>
      <c r="G61" s="288"/>
      <c r="H61" s="66"/>
      <c r="I61" s="5"/>
      <c r="J61" s="5"/>
      <c r="K61" s="5"/>
      <c r="L61" s="5">
        <f t="shared" si="5"/>
        <v>127</v>
      </c>
      <c r="M61" s="6">
        <f t="shared" si="6"/>
        <v>9.1666666666666667E-3</v>
      </c>
      <c r="N61" s="4"/>
    </row>
    <row r="62" spans="1:14" ht="13.5" thickBot="1" x14ac:dyDescent="0.25">
      <c r="A62" s="39">
        <f t="shared" si="1"/>
        <v>55</v>
      </c>
      <c r="B62" s="33">
        <f t="shared" si="2"/>
        <v>2541647.0839455873</v>
      </c>
      <c r="C62" s="33">
        <f t="shared" si="0"/>
        <v>23298.431602834549</v>
      </c>
      <c r="D62" s="40">
        <f t="shared" si="3"/>
        <v>10799.476433848031</v>
      </c>
      <c r="E62" s="286">
        <f t="shared" si="4"/>
        <v>34097.90803668258</v>
      </c>
      <c r="F62" s="287"/>
      <c r="G62" s="288"/>
      <c r="H62" s="66"/>
      <c r="I62" s="5"/>
      <c r="J62" s="5"/>
      <c r="K62" s="5"/>
      <c r="L62" s="5">
        <f t="shared" si="5"/>
        <v>126</v>
      </c>
      <c r="M62" s="6">
        <f t="shared" si="6"/>
        <v>9.1666666666666667E-3</v>
      </c>
      <c r="N62" s="4"/>
    </row>
    <row r="63" spans="1:14" ht="13.5" thickBot="1" x14ac:dyDescent="0.25">
      <c r="A63" s="39">
        <f t="shared" si="1"/>
        <v>56</v>
      </c>
      <c r="B63" s="33">
        <f t="shared" si="2"/>
        <v>2530847.6075117392</v>
      </c>
      <c r="C63" s="33">
        <f t="shared" si="0"/>
        <v>23199.436402190942</v>
      </c>
      <c r="D63" s="40">
        <f t="shared" si="3"/>
        <v>10898.471634491645</v>
      </c>
      <c r="E63" s="286">
        <f t="shared" si="4"/>
        <v>34097.908036682587</v>
      </c>
      <c r="F63" s="287"/>
      <c r="G63" s="288"/>
      <c r="H63" s="66"/>
      <c r="I63" s="5"/>
      <c r="J63" s="5"/>
      <c r="K63" s="5"/>
      <c r="L63" s="5">
        <f t="shared" si="5"/>
        <v>125</v>
      </c>
      <c r="M63" s="6">
        <f t="shared" si="6"/>
        <v>9.1666666666666667E-3</v>
      </c>
      <c r="N63" s="4"/>
    </row>
    <row r="64" spans="1:14" ht="13.5" thickBot="1" x14ac:dyDescent="0.25">
      <c r="A64" s="39">
        <f t="shared" si="1"/>
        <v>57</v>
      </c>
      <c r="B64" s="33">
        <f t="shared" si="2"/>
        <v>2519949.1358772474</v>
      </c>
      <c r="C64" s="33">
        <f t="shared" si="0"/>
        <v>23099.533745541434</v>
      </c>
      <c r="D64" s="40">
        <f t="shared" si="3"/>
        <v>10998.374291141146</v>
      </c>
      <c r="E64" s="286">
        <f t="shared" si="4"/>
        <v>34097.90803668258</v>
      </c>
      <c r="F64" s="287"/>
      <c r="G64" s="288"/>
      <c r="H64" s="66"/>
      <c r="I64" s="5"/>
      <c r="J64" s="5"/>
      <c r="K64" s="5"/>
      <c r="L64" s="5">
        <f t="shared" si="5"/>
        <v>124</v>
      </c>
      <c r="M64" s="6">
        <f t="shared" si="6"/>
        <v>9.1666666666666667E-3</v>
      </c>
      <c r="N64" s="4"/>
    </row>
    <row r="65" spans="1:14" ht="13.5" thickBot="1" x14ac:dyDescent="0.25">
      <c r="A65" s="39">
        <f t="shared" si="1"/>
        <v>58</v>
      </c>
      <c r="B65" s="33">
        <f t="shared" si="2"/>
        <v>2508950.7615861064</v>
      </c>
      <c r="C65" s="33">
        <f t="shared" si="0"/>
        <v>22998.715314539309</v>
      </c>
      <c r="D65" s="40">
        <f t="shared" si="3"/>
        <v>11099.192722143278</v>
      </c>
      <c r="E65" s="286">
        <f t="shared" si="4"/>
        <v>34097.908036682587</v>
      </c>
      <c r="F65" s="287"/>
      <c r="G65" s="288"/>
      <c r="H65" s="66"/>
      <c r="I65" s="5"/>
      <c r="J65" s="5"/>
      <c r="K65" s="5"/>
      <c r="L65" s="5">
        <f t="shared" si="5"/>
        <v>123</v>
      </c>
      <c r="M65" s="6">
        <f t="shared" si="6"/>
        <v>9.1666666666666667E-3</v>
      </c>
      <c r="N65" s="4"/>
    </row>
    <row r="66" spans="1:14" ht="13.5" thickBot="1" x14ac:dyDescent="0.25">
      <c r="A66" s="39">
        <f t="shared" si="1"/>
        <v>59</v>
      </c>
      <c r="B66" s="33">
        <f t="shared" si="2"/>
        <v>2497851.5688639632</v>
      </c>
      <c r="C66" s="33">
        <f t="shared" si="0"/>
        <v>22896.972714586329</v>
      </c>
      <c r="D66" s="40">
        <f t="shared" si="3"/>
        <v>11200.935322096266</v>
      </c>
      <c r="E66" s="286">
        <f t="shared" si="4"/>
        <v>34097.908036682595</v>
      </c>
      <c r="F66" s="287"/>
      <c r="G66" s="288"/>
      <c r="H66" s="66"/>
      <c r="I66" s="5"/>
      <c r="J66" s="5"/>
      <c r="K66" s="5"/>
      <c r="L66" s="5">
        <f t="shared" si="5"/>
        <v>122</v>
      </c>
      <c r="M66" s="6">
        <f t="shared" si="6"/>
        <v>9.1666666666666667E-3</v>
      </c>
      <c r="N66" s="4"/>
    </row>
    <row r="67" spans="1:14" ht="13.5" thickBot="1" x14ac:dyDescent="0.25">
      <c r="A67" s="39">
        <f t="shared" si="1"/>
        <v>60</v>
      </c>
      <c r="B67" s="33">
        <f t="shared" si="2"/>
        <v>2486650.6335418671</v>
      </c>
      <c r="C67" s="33">
        <f t="shared" si="0"/>
        <v>22794.297474133782</v>
      </c>
      <c r="D67" s="40">
        <f t="shared" si="3"/>
        <v>11303.610562548813</v>
      </c>
      <c r="E67" s="286">
        <f t="shared" si="4"/>
        <v>34097.908036682595</v>
      </c>
      <c r="F67" s="287"/>
      <c r="G67" s="288"/>
      <c r="H67" s="66"/>
      <c r="I67" s="5"/>
      <c r="J67" s="5"/>
      <c r="K67" s="5"/>
      <c r="L67" s="5">
        <f t="shared" si="5"/>
        <v>121</v>
      </c>
      <c r="M67" s="6">
        <f t="shared" si="6"/>
        <v>9.1666666666666667E-3</v>
      </c>
      <c r="N67" s="4"/>
    </row>
    <row r="68" spans="1:14" ht="13.5" thickBot="1" x14ac:dyDescent="0.25">
      <c r="A68" s="39">
        <f t="shared" si="1"/>
        <v>61</v>
      </c>
      <c r="B68" s="33">
        <f t="shared" si="2"/>
        <v>2475347.0229793182</v>
      </c>
      <c r="C68" s="33">
        <f t="shared" si="0"/>
        <v>22690.681043977082</v>
      </c>
      <c r="D68" s="40">
        <f t="shared" si="3"/>
        <v>11407.226992705513</v>
      </c>
      <c r="E68" s="286">
        <f t="shared" si="4"/>
        <v>34097.908036682595</v>
      </c>
      <c r="F68" s="287"/>
      <c r="G68" s="288"/>
      <c r="H68" s="66"/>
      <c r="I68" s="5"/>
      <c r="J68" s="5"/>
      <c r="K68" s="5"/>
      <c r="L68" s="5">
        <f t="shared" si="5"/>
        <v>120</v>
      </c>
      <c r="M68" s="6">
        <f t="shared" si="6"/>
        <v>9.1666666666666667E-3</v>
      </c>
      <c r="N68" s="4"/>
    </row>
    <row r="69" spans="1:14" ht="13.5" thickBot="1" x14ac:dyDescent="0.25">
      <c r="A69" s="39">
        <f t="shared" si="1"/>
        <v>62</v>
      </c>
      <c r="B69" s="33">
        <f t="shared" si="2"/>
        <v>2463939.7959866128</v>
      </c>
      <c r="C69" s="33">
        <f t="shared" si="0"/>
        <v>22586.114796543952</v>
      </c>
      <c r="D69" s="40">
        <f t="shared" si="3"/>
        <v>11511.793240138635</v>
      </c>
      <c r="E69" s="286">
        <f t="shared" si="4"/>
        <v>34097.908036682587</v>
      </c>
      <c r="F69" s="287"/>
      <c r="G69" s="288"/>
      <c r="H69" s="66"/>
      <c r="I69" s="5"/>
      <c r="J69" s="5"/>
      <c r="K69" s="5"/>
      <c r="L69" s="5">
        <f t="shared" si="5"/>
        <v>119</v>
      </c>
      <c r="M69" s="6">
        <f t="shared" si="6"/>
        <v>9.1666666666666667E-3</v>
      </c>
      <c r="N69" s="4"/>
    </row>
    <row r="70" spans="1:14" ht="13.5" thickBot="1" x14ac:dyDescent="0.25">
      <c r="A70" s="39">
        <f t="shared" si="1"/>
        <v>63</v>
      </c>
      <c r="B70" s="33">
        <f t="shared" si="2"/>
        <v>2452428.002746474</v>
      </c>
      <c r="C70" s="33">
        <f t="shared" si="0"/>
        <v>22480.59002517601</v>
      </c>
      <c r="D70" s="40">
        <f t="shared" si="3"/>
        <v>11617.318011506584</v>
      </c>
      <c r="E70" s="286">
        <f t="shared" si="4"/>
        <v>34097.908036682595</v>
      </c>
      <c r="F70" s="287"/>
      <c r="G70" s="288"/>
      <c r="H70" s="66"/>
      <c r="I70" s="5"/>
      <c r="J70" s="5"/>
      <c r="K70" s="5"/>
      <c r="L70" s="5">
        <f t="shared" si="5"/>
        <v>118</v>
      </c>
      <c r="M70" s="6">
        <f t="shared" si="6"/>
        <v>9.1666666666666667E-3</v>
      </c>
      <c r="N70" s="4"/>
    </row>
    <row r="71" spans="1:14" ht="13.5" thickBot="1" x14ac:dyDescent="0.25">
      <c r="A71" s="39">
        <f t="shared" si="1"/>
        <v>64</v>
      </c>
      <c r="B71" s="33">
        <f t="shared" si="2"/>
        <v>2440810.6847349675</v>
      </c>
      <c r="C71" s="33">
        <f t="shared" si="0"/>
        <v>22374.097943403871</v>
      </c>
      <c r="D71" s="40">
        <f t="shared" si="3"/>
        <v>11723.810093278731</v>
      </c>
      <c r="E71" s="286">
        <f t="shared" si="4"/>
        <v>34097.908036682602</v>
      </c>
      <c r="F71" s="287"/>
      <c r="G71" s="288"/>
      <c r="H71" s="66"/>
      <c r="I71" s="5"/>
      <c r="J71" s="5"/>
      <c r="K71" s="5"/>
      <c r="L71" s="5">
        <f t="shared" si="5"/>
        <v>117</v>
      </c>
      <c r="M71" s="6">
        <f t="shared" si="6"/>
        <v>9.1666666666666667E-3</v>
      </c>
      <c r="N71" s="4"/>
    </row>
    <row r="72" spans="1:14" ht="13.5" thickBot="1" x14ac:dyDescent="0.25">
      <c r="A72" s="39">
        <f t="shared" si="1"/>
        <v>65</v>
      </c>
      <c r="B72" s="33">
        <f t="shared" si="2"/>
        <v>2429086.874641689</v>
      </c>
      <c r="C72" s="33">
        <f t="shared" ref="C72:C106" si="7">B72*M72</f>
        <v>22266.629684215484</v>
      </c>
      <c r="D72" s="40">
        <f t="shared" si="3"/>
        <v>11831.278352467118</v>
      </c>
      <c r="E72" s="286">
        <f t="shared" si="4"/>
        <v>34097.908036682602</v>
      </c>
      <c r="F72" s="287"/>
      <c r="G72" s="288"/>
      <c r="H72" s="66"/>
      <c r="I72" s="5"/>
      <c r="J72" s="5"/>
      <c r="K72" s="5"/>
      <c r="L72" s="5">
        <f t="shared" si="5"/>
        <v>116</v>
      </c>
      <c r="M72" s="6">
        <f t="shared" si="6"/>
        <v>9.1666666666666667E-3</v>
      </c>
      <c r="N72" s="4"/>
    </row>
    <row r="73" spans="1:14" ht="13.5" thickBot="1" x14ac:dyDescent="0.25">
      <c r="A73" s="39">
        <f t="shared" si="1"/>
        <v>66</v>
      </c>
      <c r="B73" s="33">
        <f t="shared" si="2"/>
        <v>2417255.5962892217</v>
      </c>
      <c r="C73" s="33">
        <f t="shared" si="7"/>
        <v>22158.176299317864</v>
      </c>
      <c r="D73" s="40">
        <f t="shared" si="3"/>
        <v>11939.731737364738</v>
      </c>
      <c r="E73" s="286">
        <f t="shared" si="4"/>
        <v>34097.908036682602</v>
      </c>
      <c r="F73" s="287"/>
      <c r="G73" s="288"/>
      <c r="H73" s="66"/>
      <c r="I73" s="5"/>
      <c r="J73" s="5"/>
      <c r="K73" s="5"/>
      <c r="L73" s="5">
        <f t="shared" si="5"/>
        <v>115</v>
      </c>
      <c r="M73" s="6">
        <f t="shared" si="6"/>
        <v>9.1666666666666667E-3</v>
      </c>
      <c r="N73" s="4"/>
    </row>
    <row r="74" spans="1:14" ht="13.5" thickBot="1" x14ac:dyDescent="0.25">
      <c r="A74" s="39">
        <f t="shared" ref="A74:A126" si="8">A73+1</f>
        <v>67</v>
      </c>
      <c r="B74" s="33">
        <f t="shared" si="2"/>
        <v>2405315.8645518571</v>
      </c>
      <c r="C74" s="33">
        <f t="shared" si="7"/>
        <v>22048.728758392022</v>
      </c>
      <c r="D74" s="40">
        <f t="shared" si="3"/>
        <v>12049.179278290587</v>
      </c>
      <c r="E74" s="286">
        <f t="shared" si="4"/>
        <v>34097.908036682609</v>
      </c>
      <c r="F74" s="287"/>
      <c r="G74" s="288"/>
      <c r="H74" s="66"/>
      <c r="I74" s="5"/>
      <c r="J74" s="5"/>
      <c r="K74" s="5"/>
      <c r="L74" s="5">
        <f t="shared" si="5"/>
        <v>114</v>
      </c>
      <c r="M74" s="6">
        <f t="shared" si="6"/>
        <v>9.1666666666666667E-3</v>
      </c>
      <c r="N74" s="4"/>
    </row>
    <row r="75" spans="1:14" ht="13.5" thickBot="1" x14ac:dyDescent="0.25">
      <c r="A75" s="39">
        <f t="shared" si="8"/>
        <v>68</v>
      </c>
      <c r="B75" s="33">
        <f t="shared" ref="B75:B106" si="9">IF(OR(B74&lt;0,B74&lt;E74),0,(IF(H74=0,B74-D74,B74-H74-D74)))</f>
        <v>2393266.6852735667</v>
      </c>
      <c r="C75" s="33">
        <f t="shared" si="7"/>
        <v>21938.27794834103</v>
      </c>
      <c r="D75" s="40">
        <f t="shared" ref="D75:D106" si="10">IF(B75&lt;=D74,B75,E75-C75)</f>
        <v>12159.630088341579</v>
      </c>
      <c r="E75" s="286">
        <f t="shared" ref="E75:E106" si="11">IF(B75&lt;=D74,B75+C75,IF($L$3=1,B75*(M75/(1-(1+M75)^-(L75-0))),$B$3*($M$8/(1-(1+$M$8)^-($L$8-0)))))</f>
        <v>34097.908036682609</v>
      </c>
      <c r="F75" s="287"/>
      <c r="G75" s="288"/>
      <c r="H75" s="66"/>
      <c r="I75" s="5"/>
      <c r="J75" s="5"/>
      <c r="K75" s="5"/>
      <c r="L75" s="5">
        <f t="shared" ref="L75:L128" si="12">L74-1</f>
        <v>113</v>
      </c>
      <c r="M75" s="6">
        <f t="shared" ref="M75:M126" si="13">M74</f>
        <v>9.1666666666666667E-3</v>
      </c>
      <c r="N75" s="4"/>
    </row>
    <row r="76" spans="1:14" ht="13.5" thickBot="1" x14ac:dyDescent="0.25">
      <c r="A76" s="39">
        <f t="shared" si="8"/>
        <v>69</v>
      </c>
      <c r="B76" s="33">
        <f t="shared" si="9"/>
        <v>2381107.0551852253</v>
      </c>
      <c r="C76" s="33">
        <f t="shared" si="7"/>
        <v>21826.814672531233</v>
      </c>
      <c r="D76" s="40">
        <f t="shared" si="10"/>
        <v>12271.093364151391</v>
      </c>
      <c r="E76" s="286">
        <f t="shared" si="11"/>
        <v>34097.908036682624</v>
      </c>
      <c r="F76" s="287"/>
      <c r="G76" s="288"/>
      <c r="H76" s="66"/>
      <c r="I76" s="5"/>
      <c r="J76" s="5"/>
      <c r="K76" s="5"/>
      <c r="L76" s="5">
        <f t="shared" si="12"/>
        <v>112</v>
      </c>
      <c r="M76" s="6">
        <f t="shared" si="13"/>
        <v>9.1666666666666667E-3</v>
      </c>
      <c r="N76" s="4"/>
    </row>
    <row r="77" spans="1:14" ht="13.5" thickBot="1" x14ac:dyDescent="0.25">
      <c r="A77" s="39">
        <f t="shared" si="8"/>
        <v>70</v>
      </c>
      <c r="B77" s="33">
        <f t="shared" si="9"/>
        <v>2368835.9618210741</v>
      </c>
      <c r="C77" s="33">
        <f t="shared" si="7"/>
        <v>21714.329650026513</v>
      </c>
      <c r="D77" s="40">
        <f t="shared" si="10"/>
        <v>12383.578386656103</v>
      </c>
      <c r="E77" s="286">
        <f t="shared" si="11"/>
        <v>34097.908036682617</v>
      </c>
      <c r="F77" s="287"/>
      <c r="G77" s="288"/>
      <c r="H77" s="66"/>
      <c r="I77" s="5"/>
      <c r="J77" s="5"/>
      <c r="K77" s="5"/>
      <c r="L77" s="5">
        <f t="shared" si="12"/>
        <v>111</v>
      </c>
      <c r="M77" s="6">
        <f t="shared" si="13"/>
        <v>9.1666666666666667E-3</v>
      </c>
      <c r="N77" s="4"/>
    </row>
    <row r="78" spans="1:14" ht="13.5" thickBot="1" x14ac:dyDescent="0.25">
      <c r="A78" s="39">
        <f t="shared" si="8"/>
        <v>71</v>
      </c>
      <c r="B78" s="33">
        <f t="shared" si="9"/>
        <v>2356452.3834344181</v>
      </c>
      <c r="C78" s="33">
        <f t="shared" si="7"/>
        <v>21600.813514815498</v>
      </c>
      <c r="D78" s="40">
        <f t="shared" si="10"/>
        <v>12497.094521867126</v>
      </c>
      <c r="E78" s="286">
        <f t="shared" si="11"/>
        <v>34097.908036682624</v>
      </c>
      <c r="F78" s="287"/>
      <c r="G78" s="288"/>
      <c r="H78" s="66"/>
      <c r="I78" s="5"/>
      <c r="J78" s="5"/>
      <c r="K78" s="5"/>
      <c r="L78" s="5">
        <f t="shared" si="12"/>
        <v>110</v>
      </c>
      <c r="M78" s="6">
        <f t="shared" si="13"/>
        <v>9.1666666666666667E-3</v>
      </c>
      <c r="N78" s="4"/>
    </row>
    <row r="79" spans="1:14" ht="13.5" thickBot="1" x14ac:dyDescent="0.25">
      <c r="A79" s="39">
        <f t="shared" si="8"/>
        <v>72</v>
      </c>
      <c r="B79" s="33">
        <f t="shared" si="9"/>
        <v>2343955.288912551</v>
      </c>
      <c r="C79" s="33">
        <f t="shared" si="7"/>
        <v>21486.256815031717</v>
      </c>
      <c r="D79" s="40">
        <f t="shared" si="10"/>
        <v>12611.651221650907</v>
      </c>
      <c r="E79" s="286">
        <f t="shared" si="11"/>
        <v>34097.908036682624</v>
      </c>
      <c r="F79" s="287"/>
      <c r="G79" s="288"/>
      <c r="H79" s="66"/>
      <c r="I79" s="5"/>
      <c r="J79" s="5"/>
      <c r="K79" s="5"/>
      <c r="L79" s="5">
        <f t="shared" si="12"/>
        <v>109</v>
      </c>
      <c r="M79" s="6">
        <f t="shared" si="13"/>
        <v>9.1666666666666667E-3</v>
      </c>
      <c r="N79" s="4"/>
    </row>
    <row r="80" spans="1:14" ht="13.5" thickBot="1" x14ac:dyDescent="0.25">
      <c r="A80" s="39">
        <f t="shared" si="8"/>
        <v>73</v>
      </c>
      <c r="B80" s="33">
        <f t="shared" si="9"/>
        <v>2331343.6376908999</v>
      </c>
      <c r="C80" s="33">
        <f t="shared" si="7"/>
        <v>21370.650012166581</v>
      </c>
      <c r="D80" s="40">
        <f t="shared" si="10"/>
        <v>12727.258024516042</v>
      </c>
      <c r="E80" s="286">
        <f t="shared" si="11"/>
        <v>34097.908036682624</v>
      </c>
      <c r="F80" s="287"/>
      <c r="G80" s="288"/>
      <c r="H80" s="66"/>
      <c r="I80" s="5"/>
      <c r="J80" s="5"/>
      <c r="K80" s="5"/>
      <c r="L80" s="5">
        <f t="shared" si="12"/>
        <v>108</v>
      </c>
      <c r="M80" s="6">
        <f t="shared" si="13"/>
        <v>9.1666666666666667E-3</v>
      </c>
      <c r="N80" s="4"/>
    </row>
    <row r="81" spans="1:14" ht="13.5" thickBot="1" x14ac:dyDescent="0.25">
      <c r="A81" s="39">
        <f t="shared" si="8"/>
        <v>74</v>
      </c>
      <c r="B81" s="33">
        <f t="shared" si="9"/>
        <v>2318616.3796663838</v>
      </c>
      <c r="C81" s="33">
        <f t="shared" si="7"/>
        <v>21253.983480275187</v>
      </c>
      <c r="D81" s="40">
        <f t="shared" si="10"/>
        <v>12843.924556407437</v>
      </c>
      <c r="E81" s="286">
        <f t="shared" si="11"/>
        <v>34097.908036682624</v>
      </c>
      <c r="F81" s="287"/>
      <c r="G81" s="288"/>
      <c r="H81" s="66"/>
      <c r="I81" s="5"/>
      <c r="J81" s="5"/>
      <c r="K81" s="5"/>
      <c r="L81" s="5">
        <f t="shared" si="12"/>
        <v>107</v>
      </c>
      <c r="M81" s="6">
        <f t="shared" si="13"/>
        <v>9.1666666666666667E-3</v>
      </c>
      <c r="N81" s="4"/>
    </row>
    <row r="82" spans="1:14" ht="13.5" thickBot="1" x14ac:dyDescent="0.25">
      <c r="A82" s="39">
        <f t="shared" si="8"/>
        <v>75</v>
      </c>
      <c r="B82" s="33">
        <f t="shared" si="9"/>
        <v>2305772.4551099762</v>
      </c>
      <c r="C82" s="33">
        <f t="shared" si="7"/>
        <v>21136.247505174782</v>
      </c>
      <c r="D82" s="40">
        <f t="shared" si="10"/>
        <v>12961.660531507849</v>
      </c>
      <c r="E82" s="286">
        <f t="shared" si="11"/>
        <v>34097.908036682631</v>
      </c>
      <c r="F82" s="287"/>
      <c r="G82" s="288"/>
      <c r="H82" s="66"/>
      <c r="I82" s="5"/>
      <c r="J82" s="5"/>
      <c r="K82" s="5"/>
      <c r="L82" s="5">
        <f t="shared" si="12"/>
        <v>106</v>
      </c>
      <c r="M82" s="6">
        <f t="shared" si="13"/>
        <v>9.1666666666666667E-3</v>
      </c>
      <c r="N82" s="4"/>
    </row>
    <row r="83" spans="1:14" ht="13.5" thickBot="1" x14ac:dyDescent="0.25">
      <c r="A83" s="39">
        <f t="shared" si="8"/>
        <v>76</v>
      </c>
      <c r="B83" s="33">
        <f t="shared" si="9"/>
        <v>2292810.7945784684</v>
      </c>
      <c r="C83" s="33">
        <f t="shared" si="7"/>
        <v>21017.432283635961</v>
      </c>
      <c r="D83" s="40">
        <f t="shared" si="10"/>
        <v>13080.47575304667</v>
      </c>
      <c r="E83" s="286">
        <f t="shared" si="11"/>
        <v>34097.908036682631</v>
      </c>
      <c r="F83" s="287"/>
      <c r="G83" s="288"/>
      <c r="H83" s="66"/>
      <c r="I83" s="5"/>
      <c r="J83" s="5"/>
      <c r="K83" s="5"/>
      <c r="L83" s="5">
        <f t="shared" si="12"/>
        <v>105</v>
      </c>
      <c r="M83" s="6">
        <f t="shared" si="13"/>
        <v>9.1666666666666667E-3</v>
      </c>
      <c r="N83" s="4"/>
    </row>
    <row r="84" spans="1:14" ht="13.5" thickBot="1" x14ac:dyDescent="0.25">
      <c r="A84" s="39">
        <f t="shared" si="8"/>
        <v>77</v>
      </c>
      <c r="B84" s="33">
        <f t="shared" si="9"/>
        <v>2279730.3188254219</v>
      </c>
      <c r="C84" s="33">
        <f t="shared" si="7"/>
        <v>20897.527922566365</v>
      </c>
      <c r="D84" s="40">
        <f t="shared" si="10"/>
        <v>13200.380114116258</v>
      </c>
      <c r="E84" s="286">
        <f t="shared" si="11"/>
        <v>34097.908036682624</v>
      </c>
      <c r="F84" s="287"/>
      <c r="G84" s="288"/>
      <c r="H84" s="66"/>
      <c r="I84" s="5"/>
      <c r="J84" s="5"/>
      <c r="K84" s="5"/>
      <c r="L84" s="5">
        <f t="shared" si="12"/>
        <v>104</v>
      </c>
      <c r="M84" s="6">
        <f t="shared" si="13"/>
        <v>9.1666666666666667E-3</v>
      </c>
      <c r="N84" s="4"/>
    </row>
    <row r="85" spans="1:14" ht="13.5" thickBot="1" x14ac:dyDescent="0.25">
      <c r="A85" s="39">
        <f t="shared" si="8"/>
        <v>78</v>
      </c>
      <c r="B85" s="33">
        <f t="shared" si="9"/>
        <v>2266529.9387113056</v>
      </c>
      <c r="C85" s="33">
        <f t="shared" si="7"/>
        <v>20776.524438186967</v>
      </c>
      <c r="D85" s="40">
        <f t="shared" si="10"/>
        <v>13321.383598495664</v>
      </c>
      <c r="E85" s="286">
        <f t="shared" si="11"/>
        <v>34097.908036682631</v>
      </c>
      <c r="F85" s="287"/>
      <c r="G85" s="288"/>
      <c r="H85" s="66"/>
      <c r="I85" s="5"/>
      <c r="J85" s="5"/>
      <c r="K85" s="5"/>
      <c r="L85" s="5">
        <f t="shared" si="12"/>
        <v>103</v>
      </c>
      <c r="M85" s="6">
        <f t="shared" si="13"/>
        <v>9.1666666666666667E-3</v>
      </c>
      <c r="N85" s="4"/>
    </row>
    <row r="86" spans="1:14" ht="13.5" thickBot="1" x14ac:dyDescent="0.25">
      <c r="A86" s="39">
        <f t="shared" si="8"/>
        <v>79</v>
      </c>
      <c r="B86" s="33">
        <f t="shared" si="9"/>
        <v>2253208.5551128099</v>
      </c>
      <c r="C86" s="33">
        <f t="shared" si="7"/>
        <v>20654.411755200756</v>
      </c>
      <c r="D86" s="40">
        <f t="shared" si="10"/>
        <v>13443.496281481883</v>
      </c>
      <c r="E86" s="286">
        <f t="shared" si="11"/>
        <v>34097.908036682638</v>
      </c>
      <c r="F86" s="287"/>
      <c r="G86" s="288"/>
      <c r="H86" s="66"/>
      <c r="I86" s="5"/>
      <c r="J86" s="5"/>
      <c r="K86" s="5"/>
      <c r="L86" s="5">
        <f t="shared" si="12"/>
        <v>102</v>
      </c>
      <c r="M86" s="6">
        <f t="shared" si="13"/>
        <v>9.1666666666666667E-3</v>
      </c>
      <c r="N86" s="4"/>
    </row>
    <row r="87" spans="1:14" ht="13.5" thickBot="1" x14ac:dyDescent="0.25">
      <c r="A87" s="39">
        <f t="shared" si="8"/>
        <v>80</v>
      </c>
      <c r="B87" s="33">
        <f t="shared" si="9"/>
        <v>2239765.0588313281</v>
      </c>
      <c r="C87" s="33">
        <f t="shared" si="7"/>
        <v>20531.17970595384</v>
      </c>
      <c r="D87" s="40">
        <f t="shared" si="10"/>
        <v>13566.728330728805</v>
      </c>
      <c r="E87" s="286">
        <f t="shared" si="11"/>
        <v>34097.908036682646</v>
      </c>
      <c r="F87" s="287"/>
      <c r="G87" s="288"/>
      <c r="H87" s="66"/>
      <c r="I87" s="5"/>
      <c r="J87" s="5"/>
      <c r="K87" s="5"/>
      <c r="L87" s="5">
        <f t="shared" si="12"/>
        <v>101</v>
      </c>
      <c r="M87" s="6">
        <f t="shared" si="13"/>
        <v>9.1666666666666667E-3</v>
      </c>
      <c r="N87" s="4"/>
    </row>
    <row r="88" spans="1:14" ht="13.5" thickBot="1" x14ac:dyDescent="0.25">
      <c r="A88" s="39">
        <f t="shared" si="8"/>
        <v>81</v>
      </c>
      <c r="B88" s="33">
        <f t="shared" si="9"/>
        <v>2226198.3305005995</v>
      </c>
      <c r="C88" s="33">
        <f t="shared" si="7"/>
        <v>20406.818029588827</v>
      </c>
      <c r="D88" s="40">
        <f t="shared" si="10"/>
        <v>13691.090007093819</v>
      </c>
      <c r="E88" s="286">
        <f t="shared" si="11"/>
        <v>34097.908036682646</v>
      </c>
      <c r="F88" s="287"/>
      <c r="G88" s="288"/>
      <c r="H88" s="66"/>
      <c r="I88" s="5"/>
      <c r="J88" s="5"/>
      <c r="K88" s="5"/>
      <c r="L88" s="5">
        <f t="shared" si="12"/>
        <v>100</v>
      </c>
      <c r="M88" s="6">
        <f t="shared" si="13"/>
        <v>9.1666666666666667E-3</v>
      </c>
      <c r="N88" s="4"/>
    </row>
    <row r="89" spans="1:14" ht="13.5" thickBot="1" x14ac:dyDescent="0.25">
      <c r="A89" s="39">
        <f t="shared" si="8"/>
        <v>82</v>
      </c>
      <c r="B89" s="33">
        <f t="shared" si="9"/>
        <v>2212507.2404935057</v>
      </c>
      <c r="C89" s="33">
        <f t="shared" si="7"/>
        <v>20281.316371190471</v>
      </c>
      <c r="D89" s="40">
        <f t="shared" si="10"/>
        <v>13816.591665492175</v>
      </c>
      <c r="E89" s="286">
        <f t="shared" si="11"/>
        <v>34097.908036682646</v>
      </c>
      <c r="F89" s="287"/>
      <c r="G89" s="288"/>
      <c r="H89" s="66"/>
      <c r="I89" s="5"/>
      <c r="J89" s="5"/>
      <c r="K89" s="5"/>
      <c r="L89" s="5">
        <f t="shared" si="12"/>
        <v>99</v>
      </c>
      <c r="M89" s="6">
        <f t="shared" si="13"/>
        <v>9.1666666666666667E-3</v>
      </c>
      <c r="N89" s="4"/>
    </row>
    <row r="90" spans="1:14" ht="13.5" thickBot="1" x14ac:dyDescent="0.25">
      <c r="A90" s="39">
        <f t="shared" si="8"/>
        <v>83</v>
      </c>
      <c r="B90" s="33">
        <f t="shared" si="9"/>
        <v>2198690.6488280133</v>
      </c>
      <c r="C90" s="33">
        <f t="shared" si="7"/>
        <v>20154.664280923454</v>
      </c>
      <c r="D90" s="40">
        <f t="shared" si="10"/>
        <v>13943.243755759191</v>
      </c>
      <c r="E90" s="286">
        <f t="shared" si="11"/>
        <v>34097.908036682646</v>
      </c>
      <c r="F90" s="287"/>
      <c r="G90" s="288"/>
      <c r="H90" s="66"/>
      <c r="I90" s="5"/>
      <c r="J90" s="5"/>
      <c r="K90" s="5"/>
      <c r="L90" s="5">
        <f t="shared" si="12"/>
        <v>98</v>
      </c>
      <c r="M90" s="6">
        <f t="shared" si="13"/>
        <v>9.1666666666666667E-3</v>
      </c>
      <c r="N90" s="4"/>
    </row>
    <row r="91" spans="1:14" ht="13.5" thickBot="1" x14ac:dyDescent="0.25">
      <c r="A91" s="39">
        <f t="shared" si="8"/>
        <v>84</v>
      </c>
      <c r="B91" s="33">
        <f t="shared" si="9"/>
        <v>2184747.4050722541</v>
      </c>
      <c r="C91" s="33">
        <f t="shared" si="7"/>
        <v>20026.851213162328</v>
      </c>
      <c r="D91" s="40">
        <f t="shared" si="10"/>
        <v>14071.056823520317</v>
      </c>
      <c r="E91" s="286">
        <f t="shared" si="11"/>
        <v>34097.908036682646</v>
      </c>
      <c r="F91" s="287"/>
      <c r="G91" s="288"/>
      <c r="H91" s="66"/>
      <c r="I91" s="5"/>
      <c r="J91" s="5"/>
      <c r="K91" s="5"/>
      <c r="L91" s="5">
        <f t="shared" si="12"/>
        <v>97</v>
      </c>
      <c r="M91" s="6">
        <f t="shared" si="13"/>
        <v>9.1666666666666667E-3</v>
      </c>
      <c r="N91" s="4"/>
    </row>
    <row r="92" spans="1:14" ht="13.5" thickBot="1" x14ac:dyDescent="0.25">
      <c r="A92" s="39">
        <f t="shared" si="8"/>
        <v>85</v>
      </c>
      <c r="B92" s="33">
        <f t="shared" si="9"/>
        <v>2170676.3482487337</v>
      </c>
      <c r="C92" s="33">
        <f t="shared" si="7"/>
        <v>19897.866525613394</v>
      </c>
      <c r="D92" s="40">
        <f t="shared" si="10"/>
        <v>14200.041511069259</v>
      </c>
      <c r="E92" s="286">
        <f t="shared" si="11"/>
        <v>34097.908036682653</v>
      </c>
      <c r="F92" s="287"/>
      <c r="G92" s="288"/>
      <c r="H92" s="66"/>
      <c r="I92" s="5"/>
      <c r="J92" s="5"/>
      <c r="K92" s="5"/>
      <c r="L92" s="5">
        <f t="shared" si="12"/>
        <v>96</v>
      </c>
      <c r="M92" s="6">
        <f t="shared" si="13"/>
        <v>9.1666666666666667E-3</v>
      </c>
      <c r="N92" s="4"/>
    </row>
    <row r="93" spans="1:14" ht="13.5" thickBot="1" x14ac:dyDescent="0.25">
      <c r="A93" s="39">
        <f t="shared" si="8"/>
        <v>86</v>
      </c>
      <c r="B93" s="33">
        <f t="shared" si="9"/>
        <v>2156476.3067376646</v>
      </c>
      <c r="C93" s="33">
        <f t="shared" si="7"/>
        <v>19767.699478428593</v>
      </c>
      <c r="D93" s="40">
        <f t="shared" si="10"/>
        <v>14330.208558254053</v>
      </c>
      <c r="E93" s="286">
        <f t="shared" si="11"/>
        <v>34097.908036682646</v>
      </c>
      <c r="F93" s="287"/>
      <c r="G93" s="288"/>
      <c r="H93" s="66"/>
      <c r="I93" s="5"/>
      <c r="J93" s="5"/>
      <c r="K93" s="5"/>
      <c r="L93" s="5">
        <f t="shared" si="12"/>
        <v>95</v>
      </c>
      <c r="M93" s="6">
        <f t="shared" si="13"/>
        <v>9.1666666666666667E-3</v>
      </c>
      <c r="N93" s="4"/>
    </row>
    <row r="94" spans="1:14" ht="13.5" thickBot="1" x14ac:dyDescent="0.25">
      <c r="A94" s="39">
        <f t="shared" si="8"/>
        <v>87</v>
      </c>
      <c r="B94" s="33">
        <f t="shared" si="9"/>
        <v>2142146.0981794107</v>
      </c>
      <c r="C94" s="33">
        <f t="shared" si="7"/>
        <v>19636.339233311264</v>
      </c>
      <c r="D94" s="40">
        <f t="shared" si="10"/>
        <v>14461.568803371389</v>
      </c>
      <c r="E94" s="286">
        <f t="shared" si="11"/>
        <v>34097.908036682653</v>
      </c>
      <c r="F94" s="287"/>
      <c r="G94" s="288"/>
      <c r="H94" s="66"/>
      <c r="I94" s="5"/>
      <c r="J94" s="5"/>
      <c r="K94" s="5"/>
      <c r="L94" s="5">
        <f t="shared" si="12"/>
        <v>94</v>
      </c>
      <c r="M94" s="6">
        <f t="shared" si="13"/>
        <v>9.1666666666666667E-3</v>
      </c>
      <c r="N94" s="4"/>
    </row>
    <row r="95" spans="1:14" ht="13.5" thickBot="1" x14ac:dyDescent="0.25">
      <c r="A95" s="39">
        <f t="shared" si="8"/>
        <v>88</v>
      </c>
      <c r="B95" s="33">
        <f t="shared" si="9"/>
        <v>2127684.5293760393</v>
      </c>
      <c r="C95" s="33">
        <f t="shared" si="7"/>
        <v>19503.774852613693</v>
      </c>
      <c r="D95" s="40">
        <f t="shared" si="10"/>
        <v>14594.133184068967</v>
      </c>
      <c r="E95" s="286">
        <f t="shared" si="11"/>
        <v>34097.90803668266</v>
      </c>
      <c r="F95" s="287"/>
      <c r="G95" s="288"/>
      <c r="H95" s="66"/>
      <c r="I95" s="5"/>
      <c r="J95" s="5"/>
      <c r="K95" s="5"/>
      <c r="L95" s="5">
        <f t="shared" si="12"/>
        <v>93</v>
      </c>
      <c r="M95" s="6">
        <f t="shared" si="13"/>
        <v>9.1666666666666667E-3</v>
      </c>
      <c r="N95" s="4"/>
    </row>
    <row r="96" spans="1:14" ht="13.5" thickBot="1" x14ac:dyDescent="0.25">
      <c r="A96" s="39">
        <f t="shared" si="8"/>
        <v>89</v>
      </c>
      <c r="B96" s="33">
        <f t="shared" si="9"/>
        <v>2113090.3961919704</v>
      </c>
      <c r="C96" s="33">
        <f t="shared" si="7"/>
        <v>19369.995298426395</v>
      </c>
      <c r="D96" s="40">
        <f t="shared" si="10"/>
        <v>14727.912738256258</v>
      </c>
      <c r="E96" s="286">
        <f t="shared" si="11"/>
        <v>34097.908036682653</v>
      </c>
      <c r="F96" s="287"/>
      <c r="G96" s="288"/>
      <c r="H96" s="66"/>
      <c r="I96" s="5"/>
      <c r="J96" s="5"/>
      <c r="K96" s="5"/>
      <c r="L96" s="5">
        <f t="shared" si="12"/>
        <v>92</v>
      </c>
      <c r="M96" s="6">
        <f t="shared" si="13"/>
        <v>9.1666666666666667E-3</v>
      </c>
      <c r="N96" s="4"/>
    </row>
    <row r="97" spans="1:14" ht="13.5" thickBot="1" x14ac:dyDescent="0.25">
      <c r="A97" s="39">
        <f t="shared" si="8"/>
        <v>90</v>
      </c>
      <c r="B97" s="33">
        <f t="shared" si="9"/>
        <v>2098362.4834537143</v>
      </c>
      <c r="C97" s="33">
        <f t="shared" si="7"/>
        <v>19234.989431659047</v>
      </c>
      <c r="D97" s="40">
        <f t="shared" si="10"/>
        <v>14862.91860502362</v>
      </c>
      <c r="E97" s="286">
        <f t="shared" si="11"/>
        <v>34097.908036682667</v>
      </c>
      <c r="F97" s="287"/>
      <c r="G97" s="288"/>
      <c r="H97" s="66"/>
      <c r="I97" s="5"/>
      <c r="J97" s="5"/>
      <c r="K97" s="5"/>
      <c r="L97" s="5">
        <f t="shared" si="12"/>
        <v>91</v>
      </c>
      <c r="M97" s="6">
        <f t="shared" si="13"/>
        <v>9.1666666666666667E-3</v>
      </c>
      <c r="N97" s="4"/>
    </row>
    <row r="98" spans="1:14" ht="13.5" thickBot="1" x14ac:dyDescent="0.25">
      <c r="A98" s="39">
        <f t="shared" si="8"/>
        <v>91</v>
      </c>
      <c r="B98" s="33">
        <f t="shared" si="9"/>
        <v>2083499.5648486908</v>
      </c>
      <c r="C98" s="33">
        <f t="shared" si="7"/>
        <v>19098.746011112999</v>
      </c>
      <c r="D98" s="40">
        <f t="shared" si="10"/>
        <v>14999.162025569676</v>
      </c>
      <c r="E98" s="286">
        <f t="shared" si="11"/>
        <v>34097.908036682675</v>
      </c>
      <c r="F98" s="287"/>
      <c r="G98" s="288"/>
      <c r="H98" s="66"/>
      <c r="I98" s="5"/>
      <c r="J98" s="5"/>
      <c r="K98" s="5"/>
      <c r="L98" s="5">
        <f t="shared" si="12"/>
        <v>90</v>
      </c>
      <c r="M98" s="6">
        <f t="shared" si="13"/>
        <v>9.1666666666666667E-3</v>
      </c>
      <c r="N98" s="4"/>
    </row>
    <row r="99" spans="1:14" ht="13.5" thickBot="1" x14ac:dyDescent="0.25">
      <c r="A99" s="39">
        <f t="shared" si="8"/>
        <v>92</v>
      </c>
      <c r="B99" s="33">
        <f t="shared" si="9"/>
        <v>2068500.4028231211</v>
      </c>
      <c r="C99" s="33">
        <f t="shared" si="7"/>
        <v>18961.253692545277</v>
      </c>
      <c r="D99" s="40">
        <f t="shared" si="10"/>
        <v>15136.654344137398</v>
      </c>
      <c r="E99" s="286">
        <f t="shared" si="11"/>
        <v>34097.908036682675</v>
      </c>
      <c r="F99" s="287"/>
      <c r="G99" s="288"/>
      <c r="H99" s="66"/>
      <c r="I99" s="5"/>
      <c r="J99" s="5"/>
      <c r="K99" s="5"/>
      <c r="L99" s="5">
        <f t="shared" si="12"/>
        <v>89</v>
      </c>
      <c r="M99" s="6">
        <f t="shared" si="13"/>
        <v>9.1666666666666667E-3</v>
      </c>
      <c r="N99" s="4"/>
    </row>
    <row r="100" spans="1:14" ht="13.5" thickBot="1" x14ac:dyDescent="0.25">
      <c r="A100" s="39">
        <f t="shared" si="8"/>
        <v>93</v>
      </c>
      <c r="B100" s="33">
        <f t="shared" si="9"/>
        <v>2053363.7484789838</v>
      </c>
      <c r="C100" s="33">
        <f t="shared" si="7"/>
        <v>18822.501027724018</v>
      </c>
      <c r="D100" s="40">
        <f t="shared" si="10"/>
        <v>15275.407008958664</v>
      </c>
      <c r="E100" s="286">
        <f t="shared" si="11"/>
        <v>34097.908036682682</v>
      </c>
      <c r="F100" s="287"/>
      <c r="G100" s="288"/>
      <c r="H100" s="66"/>
      <c r="I100" s="5"/>
      <c r="J100" s="5"/>
      <c r="K100" s="5"/>
      <c r="L100" s="5">
        <f t="shared" si="12"/>
        <v>88</v>
      </c>
      <c r="M100" s="6">
        <f t="shared" si="13"/>
        <v>9.1666666666666667E-3</v>
      </c>
      <c r="N100" s="4"/>
    </row>
    <row r="101" spans="1:14" ht="13.5" thickBot="1" x14ac:dyDescent="0.25">
      <c r="A101" s="39">
        <f t="shared" si="8"/>
        <v>94</v>
      </c>
      <c r="B101" s="33">
        <f t="shared" si="9"/>
        <v>2038088.341470025</v>
      </c>
      <c r="C101" s="33">
        <f t="shared" si="7"/>
        <v>18682.476463475228</v>
      </c>
      <c r="D101" s="40">
        <f t="shared" si="10"/>
        <v>15415.431573207446</v>
      </c>
      <c r="E101" s="286">
        <f t="shared" si="11"/>
        <v>34097.908036682675</v>
      </c>
      <c r="F101" s="287"/>
      <c r="G101" s="288"/>
      <c r="H101" s="66"/>
      <c r="I101" s="5"/>
      <c r="J101" s="5"/>
      <c r="K101" s="5"/>
      <c r="L101" s="5">
        <f t="shared" si="12"/>
        <v>87</v>
      </c>
      <c r="M101" s="6">
        <f t="shared" si="13"/>
        <v>9.1666666666666667E-3</v>
      </c>
      <c r="N101" s="4"/>
    </row>
    <row r="102" spans="1:14" ht="13.5" thickBot="1" x14ac:dyDescent="0.25">
      <c r="A102" s="39">
        <f t="shared" si="8"/>
        <v>95</v>
      </c>
      <c r="B102" s="33">
        <f t="shared" si="9"/>
        <v>2022672.9098968175</v>
      </c>
      <c r="C102" s="33">
        <f t="shared" si="7"/>
        <v>18541.168340720826</v>
      </c>
      <c r="D102" s="40">
        <f t="shared" si="10"/>
        <v>15556.739695961849</v>
      </c>
      <c r="E102" s="286">
        <f t="shared" si="11"/>
        <v>34097.908036682675</v>
      </c>
      <c r="F102" s="287"/>
      <c r="G102" s="288"/>
      <c r="H102" s="66"/>
      <c r="I102" s="5"/>
      <c r="J102" s="5"/>
      <c r="K102" s="5"/>
      <c r="L102" s="5">
        <f t="shared" si="12"/>
        <v>86</v>
      </c>
      <c r="M102" s="6">
        <f t="shared" si="13"/>
        <v>9.1666666666666667E-3</v>
      </c>
      <c r="N102" s="4"/>
    </row>
    <row r="103" spans="1:14" ht="13.5" thickBot="1" x14ac:dyDescent="0.25">
      <c r="A103" s="39">
        <f t="shared" si="8"/>
        <v>96</v>
      </c>
      <c r="B103" s="33">
        <f t="shared" si="9"/>
        <v>2007116.1702008557</v>
      </c>
      <c r="C103" s="33">
        <f t="shared" si="7"/>
        <v>18398.564893507842</v>
      </c>
      <c r="D103" s="40">
        <f t="shared" si="10"/>
        <v>15699.343143174847</v>
      </c>
      <c r="E103" s="286">
        <f t="shared" si="11"/>
        <v>34097.908036682689</v>
      </c>
      <c r="F103" s="287"/>
      <c r="G103" s="288"/>
      <c r="H103" s="66"/>
      <c r="I103" s="5"/>
      <c r="J103" s="5"/>
      <c r="K103" s="5"/>
      <c r="L103" s="5">
        <f t="shared" si="12"/>
        <v>85</v>
      </c>
      <c r="M103" s="6">
        <f t="shared" si="13"/>
        <v>9.1666666666666667E-3</v>
      </c>
      <c r="N103" s="4"/>
    </row>
    <row r="104" spans="1:14" ht="13.5" thickBot="1" x14ac:dyDescent="0.25">
      <c r="A104" s="39">
        <f t="shared" si="8"/>
        <v>97</v>
      </c>
      <c r="B104" s="33">
        <f t="shared" si="9"/>
        <v>1991416.8270576808</v>
      </c>
      <c r="C104" s="33">
        <f t="shared" si="7"/>
        <v>18254.654248028743</v>
      </c>
      <c r="D104" s="40">
        <f t="shared" si="10"/>
        <v>15843.253788653939</v>
      </c>
      <c r="E104" s="286">
        <f t="shared" si="11"/>
        <v>34097.908036682682</v>
      </c>
      <c r="F104" s="287"/>
      <c r="G104" s="288"/>
      <c r="H104" s="66"/>
      <c r="I104" s="5"/>
      <c r="J104" s="5"/>
      <c r="K104" s="5"/>
      <c r="L104" s="5">
        <f t="shared" si="12"/>
        <v>84</v>
      </c>
      <c r="M104" s="6">
        <f t="shared" si="13"/>
        <v>9.1666666666666667E-3</v>
      </c>
      <c r="N104" s="4"/>
    </row>
    <row r="105" spans="1:14" ht="13.5" thickBot="1" x14ac:dyDescent="0.25">
      <c r="A105" s="39">
        <f t="shared" si="8"/>
        <v>98</v>
      </c>
      <c r="B105" s="33">
        <f t="shared" si="9"/>
        <v>1975573.5732690268</v>
      </c>
      <c r="C105" s="33">
        <f t="shared" si="7"/>
        <v>18109.424421632746</v>
      </c>
      <c r="D105" s="40">
        <f t="shared" si="10"/>
        <v>15988.483615049936</v>
      </c>
      <c r="E105" s="286">
        <f t="shared" si="11"/>
        <v>34097.908036682682</v>
      </c>
      <c r="F105" s="287"/>
      <c r="G105" s="288"/>
      <c r="H105" s="66"/>
      <c r="I105" s="5"/>
      <c r="J105" s="5"/>
      <c r="K105" s="5"/>
      <c r="L105" s="5">
        <f t="shared" si="12"/>
        <v>83</v>
      </c>
      <c r="M105" s="6">
        <f t="shared" si="13"/>
        <v>9.1666666666666667E-3</v>
      </c>
      <c r="N105" s="4"/>
    </row>
    <row r="106" spans="1:14" ht="13.5" thickBot="1" x14ac:dyDescent="0.25">
      <c r="A106" s="39">
        <f t="shared" si="8"/>
        <v>99</v>
      </c>
      <c r="B106" s="33">
        <f t="shared" si="9"/>
        <v>1959585.089653977</v>
      </c>
      <c r="C106" s="33">
        <f t="shared" si="7"/>
        <v>17962.863321828121</v>
      </c>
      <c r="D106" s="40">
        <f t="shared" si="10"/>
        <v>16135.044714854568</v>
      </c>
      <c r="E106" s="286">
        <f t="shared" si="11"/>
        <v>34097.908036682689</v>
      </c>
      <c r="F106" s="287"/>
      <c r="G106" s="288"/>
      <c r="H106" s="66"/>
      <c r="I106" s="5"/>
      <c r="J106" s="5"/>
      <c r="K106" s="5"/>
      <c r="L106" s="5">
        <f t="shared" si="12"/>
        <v>82</v>
      </c>
      <c r="M106" s="6">
        <f t="shared" si="13"/>
        <v>9.1666666666666667E-3</v>
      </c>
      <c r="N106" s="4"/>
    </row>
    <row r="107" spans="1:14" ht="13.5" thickBot="1" x14ac:dyDescent="0.25">
      <c r="A107" s="39">
        <f t="shared" si="8"/>
        <v>100</v>
      </c>
      <c r="B107" s="33">
        <f>IF(OR(B106&lt;0,B106&lt;E106),0,(IF(H106=0,B106-D106,B106-H106-D106)))</f>
        <v>1943450.0449391224</v>
      </c>
      <c r="C107" s="33">
        <f>B107*M107</f>
        <v>17814.958745275289</v>
      </c>
      <c r="D107" s="40">
        <f>IF(B107&lt;=D106,B107,E107-C107)</f>
        <v>16282.949291407414</v>
      </c>
      <c r="E107" s="286">
        <f>IF(B107&lt;=D106,B107+C107,IF($L$3=1,B107*(M107/(1-(1+M107)^-(L107-0))),$B$3*($M$8/(1-(1+$M$8)^-($L$8-0)))))</f>
        <v>34097.908036682704</v>
      </c>
      <c r="F107" s="287"/>
      <c r="G107" s="288"/>
      <c r="H107" s="66"/>
      <c r="I107" s="5"/>
      <c r="J107" s="5"/>
      <c r="K107" s="5"/>
      <c r="L107" s="5">
        <f t="shared" si="12"/>
        <v>81</v>
      </c>
      <c r="M107" s="6">
        <f t="shared" si="13"/>
        <v>9.1666666666666667E-3</v>
      </c>
      <c r="N107" s="4"/>
    </row>
    <row r="108" spans="1:14" ht="13.5" thickBot="1" x14ac:dyDescent="0.25">
      <c r="A108" s="39">
        <f t="shared" si="8"/>
        <v>101</v>
      </c>
      <c r="B108" s="33">
        <f t="shared" ref="B108:B171" si="14">IF(OR(B107&lt;0,B107&lt;E107),0,(IF(H107=0,B107-D107,B107-H107-D107)))</f>
        <v>1927167.095647715</v>
      </c>
      <c r="C108" s="33">
        <f t="shared" ref="C108:C171" si="15">B108*M108</f>
        <v>17665.698376770721</v>
      </c>
      <c r="D108" s="40">
        <f t="shared" ref="D108:D171" si="16">IF(B108&lt;=D107,B108,E108-C108)</f>
        <v>16432.209659911976</v>
      </c>
      <c r="E108" s="286">
        <f t="shared" ref="E108:E171" si="17">IF(B108&lt;=D107,B108+C108,IF($L$3=1,B108*(M108/(1-(1+M108)^-(L108-0))),$B$3*($M$8/(1-(1+$M$8)^-($L$8-0)))))</f>
        <v>34097.908036682697</v>
      </c>
      <c r="F108" s="287"/>
      <c r="G108" s="288"/>
      <c r="H108" s="66"/>
      <c r="I108" s="5"/>
      <c r="J108" s="5"/>
      <c r="K108" s="5"/>
      <c r="L108" s="5">
        <f t="shared" si="12"/>
        <v>80</v>
      </c>
      <c r="M108" s="6">
        <f t="shared" si="13"/>
        <v>9.1666666666666667E-3</v>
      </c>
      <c r="N108" s="4"/>
    </row>
    <row r="109" spans="1:14" ht="13.5" thickBot="1" x14ac:dyDescent="0.25">
      <c r="A109" s="39">
        <f t="shared" si="8"/>
        <v>102</v>
      </c>
      <c r="B109" s="33">
        <f t="shared" si="14"/>
        <v>1910734.8859878031</v>
      </c>
      <c r="C109" s="33">
        <f t="shared" si="15"/>
        <v>17515.069788221528</v>
      </c>
      <c r="D109" s="40">
        <f t="shared" si="16"/>
        <v>16582.838248461161</v>
      </c>
      <c r="E109" s="286">
        <f t="shared" si="17"/>
        <v>34097.908036682689</v>
      </c>
      <c r="F109" s="287"/>
      <c r="G109" s="288"/>
      <c r="H109" s="66"/>
      <c r="I109" s="5"/>
      <c r="J109" s="5"/>
      <c r="K109" s="5"/>
      <c r="L109" s="5">
        <f t="shared" si="12"/>
        <v>79</v>
      </c>
      <c r="M109" s="6">
        <f t="shared" si="13"/>
        <v>9.1666666666666667E-3</v>
      </c>
      <c r="N109" s="4"/>
    </row>
    <row r="110" spans="1:14" ht="13.5" thickBot="1" x14ac:dyDescent="0.25">
      <c r="A110" s="39">
        <f t="shared" si="8"/>
        <v>103</v>
      </c>
      <c r="B110" s="33">
        <f t="shared" si="14"/>
        <v>1894152.0477393419</v>
      </c>
      <c r="C110" s="33">
        <f t="shared" si="15"/>
        <v>17363.060437610635</v>
      </c>
      <c r="D110" s="40">
        <f t="shared" si="16"/>
        <v>16734.847599072062</v>
      </c>
      <c r="E110" s="286">
        <f t="shared" si="17"/>
        <v>34097.908036682697</v>
      </c>
      <c r="F110" s="287"/>
      <c r="G110" s="288"/>
      <c r="H110" s="66"/>
      <c r="I110" s="5"/>
      <c r="J110" s="5"/>
      <c r="K110" s="5"/>
      <c r="L110" s="5">
        <f t="shared" si="12"/>
        <v>78</v>
      </c>
      <c r="M110" s="6">
        <f t="shared" si="13"/>
        <v>9.1666666666666667E-3</v>
      </c>
      <c r="N110" s="4"/>
    </row>
    <row r="111" spans="1:14" ht="13.5" thickBot="1" x14ac:dyDescent="0.25">
      <c r="A111" s="39">
        <f t="shared" si="8"/>
        <v>104</v>
      </c>
      <c r="B111" s="33">
        <f t="shared" si="14"/>
        <v>1877417.2001402697</v>
      </c>
      <c r="C111" s="33">
        <f t="shared" si="15"/>
        <v>17209.657667952473</v>
      </c>
      <c r="D111" s="40">
        <f t="shared" si="16"/>
        <v>16888.250368730238</v>
      </c>
      <c r="E111" s="286">
        <f t="shared" si="17"/>
        <v>34097.908036682711</v>
      </c>
      <c r="F111" s="287"/>
      <c r="G111" s="288"/>
      <c r="H111" s="66"/>
      <c r="I111" s="5"/>
      <c r="J111" s="5"/>
      <c r="K111" s="5"/>
      <c r="L111" s="5">
        <f t="shared" si="12"/>
        <v>77</v>
      </c>
      <c r="M111" s="6">
        <f t="shared" si="13"/>
        <v>9.1666666666666667E-3</v>
      </c>
      <c r="N111" s="4"/>
    </row>
    <row r="112" spans="1:14" ht="13.5" thickBot="1" x14ac:dyDescent="0.25">
      <c r="A112" s="39">
        <f t="shared" si="8"/>
        <v>105</v>
      </c>
      <c r="B112" s="33">
        <f t="shared" si="14"/>
        <v>1860528.9497715395</v>
      </c>
      <c r="C112" s="33">
        <f t="shared" si="15"/>
        <v>17054.848706239114</v>
      </c>
      <c r="D112" s="40">
        <f t="shared" si="16"/>
        <v>17043.059330443597</v>
      </c>
      <c r="E112" s="286">
        <f t="shared" si="17"/>
        <v>34097.908036682711</v>
      </c>
      <c r="F112" s="287"/>
      <c r="G112" s="288"/>
      <c r="H112" s="66"/>
      <c r="I112" s="5"/>
      <c r="J112" s="5"/>
      <c r="K112" s="5"/>
      <c r="L112" s="5">
        <f t="shared" si="12"/>
        <v>76</v>
      </c>
      <c r="M112" s="6">
        <f t="shared" si="13"/>
        <v>9.1666666666666667E-3</v>
      </c>
      <c r="N112" s="4"/>
    </row>
    <row r="113" spans="1:14" ht="13.5" thickBot="1" x14ac:dyDescent="0.25">
      <c r="A113" s="39">
        <f t="shared" si="8"/>
        <v>106</v>
      </c>
      <c r="B113" s="33">
        <f t="shared" si="14"/>
        <v>1843485.8904410959</v>
      </c>
      <c r="C113" s="33">
        <f t="shared" si="15"/>
        <v>16898.620662376714</v>
      </c>
      <c r="D113" s="40">
        <f t="shared" si="16"/>
        <v>17199.28737430599</v>
      </c>
      <c r="E113" s="286">
        <f t="shared" si="17"/>
        <v>34097.908036682704</v>
      </c>
      <c r="F113" s="287"/>
      <c r="G113" s="288"/>
      <c r="H113" s="66"/>
      <c r="I113" s="5"/>
      <c r="J113" s="5"/>
      <c r="K113" s="5"/>
      <c r="L113" s="5">
        <f t="shared" si="12"/>
        <v>75</v>
      </c>
      <c r="M113" s="6">
        <f t="shared" si="13"/>
        <v>9.1666666666666667E-3</v>
      </c>
      <c r="N113" s="4"/>
    </row>
    <row r="114" spans="1:14" ht="13.5" thickBot="1" x14ac:dyDescent="0.25">
      <c r="A114" s="39">
        <f t="shared" si="8"/>
        <v>107</v>
      </c>
      <c r="B114" s="33">
        <f t="shared" si="14"/>
        <v>1826286.6030667899</v>
      </c>
      <c r="C114" s="33">
        <f t="shared" si="15"/>
        <v>16740.960528112242</v>
      </c>
      <c r="D114" s="40">
        <f t="shared" si="16"/>
        <v>17356.947508570476</v>
      </c>
      <c r="E114" s="286">
        <f t="shared" si="17"/>
        <v>34097.908036682718</v>
      </c>
      <c r="F114" s="287"/>
      <c r="G114" s="288"/>
      <c r="H114" s="66"/>
      <c r="I114" s="5"/>
      <c r="J114" s="5"/>
      <c r="K114" s="5"/>
      <c r="L114" s="5">
        <f t="shared" si="12"/>
        <v>74</v>
      </c>
      <c r="M114" s="6">
        <f t="shared" si="13"/>
        <v>9.1666666666666667E-3</v>
      </c>
      <c r="N114" s="4"/>
    </row>
    <row r="115" spans="1:14" ht="13.5" thickBot="1" x14ac:dyDescent="0.25">
      <c r="A115" s="39">
        <f t="shared" si="8"/>
        <v>108</v>
      </c>
      <c r="B115" s="33">
        <f t="shared" si="14"/>
        <v>1808929.6555582194</v>
      </c>
      <c r="C115" s="33">
        <f t="shared" si="15"/>
        <v>16581.855175950346</v>
      </c>
      <c r="D115" s="40">
        <f t="shared" si="16"/>
        <v>17516.052860732372</v>
      </c>
      <c r="E115" s="286">
        <f t="shared" si="17"/>
        <v>34097.908036682718</v>
      </c>
      <c r="F115" s="287"/>
      <c r="G115" s="288"/>
      <c r="H115" s="66"/>
      <c r="I115" s="5"/>
      <c r="J115" s="5"/>
      <c r="K115" s="5"/>
      <c r="L115" s="5">
        <f t="shared" si="12"/>
        <v>73</v>
      </c>
      <c r="M115" s="6">
        <f t="shared" si="13"/>
        <v>9.1666666666666667E-3</v>
      </c>
      <c r="N115" s="4"/>
    </row>
    <row r="116" spans="1:14" ht="13.5" thickBot="1" x14ac:dyDescent="0.25">
      <c r="A116" s="39">
        <f t="shared" si="8"/>
        <v>109</v>
      </c>
      <c r="B116" s="33">
        <f t="shared" si="14"/>
        <v>1791413.602697487</v>
      </c>
      <c r="C116" s="33">
        <f t="shared" si="15"/>
        <v>16421.291358060298</v>
      </c>
      <c r="D116" s="40">
        <f t="shared" si="16"/>
        <v>17676.61667862242</v>
      </c>
      <c r="E116" s="286">
        <f t="shared" si="17"/>
        <v>34097.908036682718</v>
      </c>
      <c r="F116" s="287"/>
      <c r="G116" s="288"/>
      <c r="H116" s="66"/>
      <c r="I116" s="5"/>
      <c r="J116" s="5"/>
      <c r="K116" s="5"/>
      <c r="L116" s="5">
        <f t="shared" si="12"/>
        <v>72</v>
      </c>
      <c r="M116" s="6">
        <f t="shared" si="13"/>
        <v>9.1666666666666667E-3</v>
      </c>
      <c r="N116" s="4"/>
    </row>
    <row r="117" spans="1:14" ht="13.5" thickBot="1" x14ac:dyDescent="0.25">
      <c r="A117" s="39">
        <f t="shared" si="8"/>
        <v>110</v>
      </c>
      <c r="B117" s="33">
        <f t="shared" si="14"/>
        <v>1773736.9860188647</v>
      </c>
      <c r="C117" s="33">
        <f t="shared" si="15"/>
        <v>16259.255705172925</v>
      </c>
      <c r="D117" s="40">
        <f t="shared" si="16"/>
        <v>17838.652331509802</v>
      </c>
      <c r="E117" s="286">
        <f t="shared" si="17"/>
        <v>34097.908036682726</v>
      </c>
      <c r="F117" s="287"/>
      <c r="G117" s="288"/>
      <c r="H117" s="66"/>
      <c r="I117" s="5"/>
      <c r="J117" s="5"/>
      <c r="K117" s="5"/>
      <c r="L117" s="5">
        <f t="shared" si="12"/>
        <v>71</v>
      </c>
      <c r="M117" s="6">
        <f t="shared" si="13"/>
        <v>9.1666666666666667E-3</v>
      </c>
      <c r="N117" s="4"/>
    </row>
    <row r="118" spans="1:14" ht="13.5" thickBot="1" x14ac:dyDescent="0.25">
      <c r="A118" s="39">
        <f t="shared" si="8"/>
        <v>111</v>
      </c>
      <c r="B118" s="33">
        <f t="shared" si="14"/>
        <v>1755898.3336873548</v>
      </c>
      <c r="C118" s="33">
        <f t="shared" si="15"/>
        <v>16095.734725467419</v>
      </c>
      <c r="D118" s="40">
        <f t="shared" si="16"/>
        <v>18002.173311215316</v>
      </c>
      <c r="E118" s="286">
        <f t="shared" si="17"/>
        <v>34097.908036682733</v>
      </c>
      <c r="F118" s="287"/>
      <c r="G118" s="288"/>
      <c r="H118" s="66"/>
      <c r="I118" s="5"/>
      <c r="J118" s="5"/>
      <c r="K118" s="5"/>
      <c r="L118" s="5">
        <f t="shared" si="12"/>
        <v>70</v>
      </c>
      <c r="M118" s="6">
        <f t="shared" si="13"/>
        <v>9.1666666666666667E-3</v>
      </c>
      <c r="N118" s="4"/>
    </row>
    <row r="119" spans="1:14" ht="13.5" thickBot="1" x14ac:dyDescent="0.25">
      <c r="A119" s="39">
        <f t="shared" si="8"/>
        <v>112</v>
      </c>
      <c r="B119" s="33">
        <f t="shared" si="14"/>
        <v>1737896.1603761395</v>
      </c>
      <c r="C119" s="33">
        <f t="shared" si="15"/>
        <v>15930.714803447945</v>
      </c>
      <c r="D119" s="40">
        <f t="shared" si="16"/>
        <v>18167.193233234793</v>
      </c>
      <c r="E119" s="286">
        <f t="shared" si="17"/>
        <v>34097.90803668274</v>
      </c>
      <c r="F119" s="287"/>
      <c r="G119" s="288"/>
      <c r="H119" s="66"/>
      <c r="I119" s="5"/>
      <c r="J119" s="5"/>
      <c r="K119" s="5"/>
      <c r="L119" s="5">
        <f t="shared" si="12"/>
        <v>69</v>
      </c>
      <c r="M119" s="6">
        <f t="shared" si="13"/>
        <v>9.1666666666666667E-3</v>
      </c>
      <c r="N119" s="4"/>
    </row>
    <row r="120" spans="1:14" ht="13.5" thickBot="1" x14ac:dyDescent="0.25">
      <c r="A120" s="39">
        <f t="shared" si="8"/>
        <v>113</v>
      </c>
      <c r="B120" s="33">
        <f t="shared" si="14"/>
        <v>1719728.9671429046</v>
      </c>
      <c r="C120" s="33">
        <f t="shared" si="15"/>
        <v>15764.18219880996</v>
      </c>
      <c r="D120" s="40">
        <f t="shared" si="16"/>
        <v>18333.725837872778</v>
      </c>
      <c r="E120" s="286">
        <f t="shared" si="17"/>
        <v>34097.90803668274</v>
      </c>
      <c r="F120" s="287"/>
      <c r="G120" s="288"/>
      <c r="H120" s="66"/>
      <c r="I120" s="5"/>
      <c r="J120" s="5"/>
      <c r="K120" s="5"/>
      <c r="L120" s="5">
        <f t="shared" si="12"/>
        <v>68</v>
      </c>
      <c r="M120" s="6">
        <f t="shared" si="13"/>
        <v>9.1666666666666667E-3</v>
      </c>
      <c r="N120" s="4"/>
    </row>
    <row r="121" spans="1:14" ht="13.5" thickBot="1" x14ac:dyDescent="0.25">
      <c r="A121" s="39">
        <f t="shared" si="8"/>
        <v>114</v>
      </c>
      <c r="B121" s="33">
        <f t="shared" si="14"/>
        <v>1701395.2413050318</v>
      </c>
      <c r="C121" s="33">
        <f t="shared" si="15"/>
        <v>15596.123045296124</v>
      </c>
      <c r="D121" s="40">
        <f t="shared" si="16"/>
        <v>18501.784991386608</v>
      </c>
      <c r="E121" s="286">
        <f t="shared" si="17"/>
        <v>34097.908036682733</v>
      </c>
      <c r="F121" s="287"/>
      <c r="G121" s="288"/>
      <c r="H121" s="66"/>
      <c r="I121" s="5"/>
      <c r="J121" s="5"/>
      <c r="K121" s="5"/>
      <c r="L121" s="5">
        <f t="shared" si="12"/>
        <v>67</v>
      </c>
      <c r="M121" s="6">
        <f t="shared" si="13"/>
        <v>9.1666666666666667E-3</v>
      </c>
      <c r="N121" s="4"/>
    </row>
    <row r="122" spans="1:14" ht="13.5" thickBot="1" x14ac:dyDescent="0.25">
      <c r="A122" s="39">
        <f t="shared" si="8"/>
        <v>115</v>
      </c>
      <c r="B122" s="33">
        <f t="shared" si="14"/>
        <v>1682893.4563136452</v>
      </c>
      <c r="C122" s="33">
        <f t="shared" si="15"/>
        <v>15426.523349541749</v>
      </c>
      <c r="D122" s="40">
        <f t="shared" si="16"/>
        <v>18671.384687140999</v>
      </c>
      <c r="E122" s="286">
        <f t="shared" si="17"/>
        <v>34097.908036682747</v>
      </c>
      <c r="F122" s="287"/>
      <c r="G122" s="288"/>
      <c r="H122" s="66"/>
      <c r="I122" s="5"/>
      <c r="J122" s="5"/>
      <c r="K122" s="5"/>
      <c r="L122" s="5">
        <f t="shared" si="12"/>
        <v>66</v>
      </c>
      <c r="M122" s="6">
        <f t="shared" si="13"/>
        <v>9.1666666666666667E-3</v>
      </c>
      <c r="N122" s="4"/>
    </row>
    <row r="123" spans="1:14" ht="13.5" thickBot="1" x14ac:dyDescent="0.25">
      <c r="A123" s="39">
        <f t="shared" si="8"/>
        <v>116</v>
      </c>
      <c r="B123" s="33">
        <f t="shared" si="14"/>
        <v>1664222.0716265042</v>
      </c>
      <c r="C123" s="33">
        <f t="shared" si="15"/>
        <v>15255.368989909623</v>
      </c>
      <c r="D123" s="40">
        <f t="shared" si="16"/>
        <v>18842.539046773127</v>
      </c>
      <c r="E123" s="286">
        <f t="shared" si="17"/>
        <v>34097.908036682747</v>
      </c>
      <c r="F123" s="287"/>
      <c r="G123" s="288"/>
      <c r="H123" s="66"/>
      <c r="I123" s="5"/>
      <c r="J123" s="5"/>
      <c r="K123" s="5"/>
      <c r="L123" s="5">
        <f t="shared" si="12"/>
        <v>65</v>
      </c>
      <c r="M123" s="6">
        <f t="shared" si="13"/>
        <v>9.1666666666666667E-3</v>
      </c>
      <c r="N123" s="4"/>
    </row>
    <row r="124" spans="1:14" ht="13.5" thickBot="1" x14ac:dyDescent="0.25">
      <c r="A124" s="39">
        <f t="shared" si="8"/>
        <v>117</v>
      </c>
      <c r="B124" s="33">
        <f t="shared" si="14"/>
        <v>1645379.532579731</v>
      </c>
      <c r="C124" s="33">
        <f t="shared" si="15"/>
        <v>15082.6457153142</v>
      </c>
      <c r="D124" s="40">
        <f t="shared" si="16"/>
        <v>19015.262321368547</v>
      </c>
      <c r="E124" s="286">
        <f t="shared" si="17"/>
        <v>34097.908036682747</v>
      </c>
      <c r="F124" s="287"/>
      <c r="G124" s="288"/>
      <c r="H124" s="66"/>
      <c r="I124" s="5"/>
      <c r="J124" s="5"/>
      <c r="K124" s="5"/>
      <c r="L124" s="5">
        <f t="shared" si="12"/>
        <v>64</v>
      </c>
      <c r="M124" s="6">
        <f t="shared" si="13"/>
        <v>9.1666666666666667E-3</v>
      </c>
      <c r="N124" s="4"/>
    </row>
    <row r="125" spans="1:14" ht="13.5" thickBot="1" x14ac:dyDescent="0.25">
      <c r="A125" s="39">
        <f t="shared" si="8"/>
        <v>118</v>
      </c>
      <c r="B125" s="33">
        <f t="shared" si="14"/>
        <v>1626364.2702583624</v>
      </c>
      <c r="C125" s="33">
        <f t="shared" si="15"/>
        <v>14908.33914403499</v>
      </c>
      <c r="D125" s="40">
        <f t="shared" si="16"/>
        <v>19189.568892647745</v>
      </c>
      <c r="E125" s="286">
        <f t="shared" si="17"/>
        <v>34097.908036682733</v>
      </c>
      <c r="F125" s="287"/>
      <c r="G125" s="288"/>
      <c r="H125" s="66"/>
      <c r="I125" s="5"/>
      <c r="J125" s="5"/>
      <c r="K125" s="5"/>
      <c r="L125" s="5">
        <f t="shared" si="12"/>
        <v>63</v>
      </c>
      <c r="M125" s="6">
        <f t="shared" si="13"/>
        <v>9.1666666666666667E-3</v>
      </c>
      <c r="N125" s="4"/>
    </row>
    <row r="126" spans="1:14" ht="13.5" thickBot="1" x14ac:dyDescent="0.25">
      <c r="A126" s="39">
        <f t="shared" si="8"/>
        <v>119</v>
      </c>
      <c r="B126" s="33">
        <f t="shared" si="14"/>
        <v>1607174.7013657147</v>
      </c>
      <c r="C126" s="33">
        <f t="shared" si="15"/>
        <v>14732.434762519051</v>
      </c>
      <c r="D126" s="40">
        <f t="shared" si="16"/>
        <v>19365.473274163698</v>
      </c>
      <c r="E126" s="286">
        <f t="shared" si="17"/>
        <v>34097.908036682747</v>
      </c>
      <c r="F126" s="287"/>
      <c r="G126" s="288"/>
      <c r="H126" s="66"/>
      <c r="I126" s="5"/>
      <c r="J126" s="5"/>
      <c r="K126" s="5"/>
      <c r="L126" s="5">
        <f t="shared" si="12"/>
        <v>62</v>
      </c>
      <c r="M126" s="6">
        <f t="shared" si="13"/>
        <v>9.1666666666666667E-3</v>
      </c>
      <c r="N126" s="4"/>
    </row>
    <row r="127" spans="1:14" ht="13.5" thickBot="1" x14ac:dyDescent="0.25">
      <c r="A127" s="39">
        <f>A126+1</f>
        <v>120</v>
      </c>
      <c r="B127" s="33">
        <f t="shared" si="14"/>
        <v>1587809.228091551</v>
      </c>
      <c r="C127" s="33">
        <f t="shared" si="15"/>
        <v>14554.917924172551</v>
      </c>
      <c r="D127" s="40">
        <f t="shared" si="16"/>
        <v>19542.990112510211</v>
      </c>
      <c r="E127" s="286">
        <f t="shared" si="17"/>
        <v>34097.908036682762</v>
      </c>
      <c r="F127" s="287"/>
      <c r="G127" s="288"/>
      <c r="H127" s="66"/>
      <c r="I127" s="5"/>
      <c r="J127" s="5"/>
      <c r="K127" s="5"/>
      <c r="L127" s="5">
        <f t="shared" si="12"/>
        <v>61</v>
      </c>
      <c r="M127" s="6">
        <f>M126</f>
        <v>9.1666666666666667E-3</v>
      </c>
      <c r="N127" s="4"/>
    </row>
    <row r="128" spans="1:14" ht="13.5" thickBot="1" x14ac:dyDescent="0.25">
      <c r="A128" s="39">
        <f>A127+1</f>
        <v>121</v>
      </c>
      <c r="B128" s="33">
        <f t="shared" si="14"/>
        <v>1568266.2379790407</v>
      </c>
      <c r="C128" s="33">
        <f t="shared" si="15"/>
        <v>14375.773848141207</v>
      </c>
      <c r="D128" s="40">
        <f t="shared" si="16"/>
        <v>19722.134188541546</v>
      </c>
      <c r="E128" s="286">
        <f t="shared" si="17"/>
        <v>34097.908036682755</v>
      </c>
      <c r="F128" s="287"/>
      <c r="G128" s="288"/>
      <c r="H128" s="66"/>
      <c r="I128" s="5"/>
      <c r="J128" s="5"/>
      <c r="K128" s="5"/>
      <c r="L128" s="5">
        <f t="shared" si="12"/>
        <v>60</v>
      </c>
      <c r="M128" s="6">
        <f>M127</f>
        <v>9.1666666666666667E-3</v>
      </c>
      <c r="N128" s="4"/>
    </row>
    <row r="129" spans="1:14" ht="13.5" thickBot="1" x14ac:dyDescent="0.25">
      <c r="A129" s="39">
        <f>A128+1</f>
        <v>122</v>
      </c>
      <c r="B129" s="33">
        <f t="shared" si="14"/>
        <v>1548544.1037904993</v>
      </c>
      <c r="C129" s="33">
        <f t="shared" si="15"/>
        <v>14194.987618079576</v>
      </c>
      <c r="D129" s="40">
        <f t="shared" si="16"/>
        <v>19902.920418603186</v>
      </c>
      <c r="E129" s="286">
        <f t="shared" si="17"/>
        <v>34097.908036682762</v>
      </c>
      <c r="F129" s="287"/>
      <c r="G129" s="288"/>
      <c r="H129" s="66"/>
      <c r="I129" s="5"/>
      <c r="J129" s="5"/>
      <c r="K129" s="5"/>
      <c r="L129" s="5">
        <f>L128-1</f>
        <v>59</v>
      </c>
      <c r="M129" s="6">
        <f>M128</f>
        <v>9.1666666666666667E-3</v>
      </c>
      <c r="N129" s="4"/>
    </row>
    <row r="130" spans="1:14" ht="13.5" thickBot="1" x14ac:dyDescent="0.25">
      <c r="A130" s="39">
        <f t="shared" ref="A130:A193" si="18">A129+1</f>
        <v>123</v>
      </c>
      <c r="B130" s="33">
        <f t="shared" si="14"/>
        <v>1528641.1833718962</v>
      </c>
      <c r="C130" s="33">
        <f t="shared" si="15"/>
        <v>14012.544180909048</v>
      </c>
      <c r="D130" s="40">
        <f t="shared" si="16"/>
        <v>20085.363855773729</v>
      </c>
      <c r="E130" s="286">
        <f t="shared" si="17"/>
        <v>34097.908036682777</v>
      </c>
      <c r="F130" s="287"/>
      <c r="G130" s="288"/>
      <c r="H130" s="66"/>
      <c r="I130" s="5"/>
      <c r="J130" s="5"/>
      <c r="K130" s="5"/>
      <c r="L130" s="5">
        <f t="shared" ref="L130:L193" si="19">L129-1</f>
        <v>58</v>
      </c>
      <c r="M130" s="6">
        <f t="shared" ref="M130:M193" si="20">M129</f>
        <v>9.1666666666666667E-3</v>
      </c>
      <c r="N130" s="4"/>
    </row>
    <row r="131" spans="1:14" ht="13.5" thickBot="1" x14ac:dyDescent="0.25">
      <c r="A131" s="39">
        <f t="shared" si="18"/>
        <v>124</v>
      </c>
      <c r="B131" s="33">
        <f t="shared" si="14"/>
        <v>1508555.8195161223</v>
      </c>
      <c r="C131" s="33">
        <f t="shared" si="15"/>
        <v>13828.428345564455</v>
      </c>
      <c r="D131" s="40">
        <f t="shared" si="16"/>
        <v>20269.479691118315</v>
      </c>
      <c r="E131" s="286">
        <f t="shared" si="17"/>
        <v>34097.908036682769</v>
      </c>
      <c r="F131" s="287"/>
      <c r="G131" s="288"/>
      <c r="H131" s="66"/>
      <c r="I131" s="5"/>
      <c r="J131" s="5"/>
      <c r="K131" s="5"/>
      <c r="L131" s="5">
        <f t="shared" si="19"/>
        <v>57</v>
      </c>
      <c r="M131" s="6">
        <f t="shared" si="20"/>
        <v>9.1666666666666667E-3</v>
      </c>
      <c r="N131" s="4"/>
    </row>
    <row r="132" spans="1:14" ht="13.5" thickBot="1" x14ac:dyDescent="0.25">
      <c r="A132" s="39">
        <f t="shared" si="18"/>
        <v>125</v>
      </c>
      <c r="B132" s="33">
        <f t="shared" si="14"/>
        <v>1488286.3398250041</v>
      </c>
      <c r="C132" s="33">
        <f t="shared" si="15"/>
        <v>13642.624781729204</v>
      </c>
      <c r="D132" s="40">
        <f t="shared" si="16"/>
        <v>20455.283254953574</v>
      </c>
      <c r="E132" s="286">
        <f t="shared" si="17"/>
        <v>34097.908036682777</v>
      </c>
      <c r="F132" s="287"/>
      <c r="G132" s="288"/>
      <c r="H132" s="66"/>
      <c r="I132" s="5"/>
      <c r="J132" s="5"/>
      <c r="K132" s="5"/>
      <c r="L132" s="5">
        <f t="shared" si="19"/>
        <v>56</v>
      </c>
      <c r="M132" s="6">
        <f t="shared" si="20"/>
        <v>9.1666666666666667E-3</v>
      </c>
      <c r="N132" s="4"/>
    </row>
    <row r="133" spans="1:14" ht="13.5" thickBot="1" x14ac:dyDescent="0.25">
      <c r="A133" s="39">
        <f t="shared" si="18"/>
        <v>126</v>
      </c>
      <c r="B133" s="33">
        <f t="shared" si="14"/>
        <v>1467831.0565700505</v>
      </c>
      <c r="C133" s="33">
        <f t="shared" si="15"/>
        <v>13455.118018558796</v>
      </c>
      <c r="D133" s="40">
        <f t="shared" si="16"/>
        <v>20642.790018123989</v>
      </c>
      <c r="E133" s="286">
        <f t="shared" si="17"/>
        <v>34097.908036682784</v>
      </c>
      <c r="F133" s="287"/>
      <c r="G133" s="288"/>
      <c r="H133" s="66"/>
      <c r="I133" s="5"/>
      <c r="J133" s="5"/>
      <c r="K133" s="5"/>
      <c r="L133" s="5">
        <f t="shared" si="19"/>
        <v>55</v>
      </c>
      <c r="M133" s="6">
        <f t="shared" si="20"/>
        <v>9.1666666666666667E-3</v>
      </c>
      <c r="N133" s="4"/>
    </row>
    <row r="134" spans="1:14" ht="13.5" thickBot="1" x14ac:dyDescent="0.25">
      <c r="A134" s="39">
        <f t="shared" si="18"/>
        <v>127</v>
      </c>
      <c r="B134" s="33">
        <f t="shared" si="14"/>
        <v>1447188.2665519265</v>
      </c>
      <c r="C134" s="33">
        <f t="shared" si="15"/>
        <v>13265.89244339266</v>
      </c>
      <c r="D134" s="40">
        <f t="shared" si="16"/>
        <v>20832.015593290133</v>
      </c>
      <c r="E134" s="286">
        <f t="shared" si="17"/>
        <v>34097.908036682791</v>
      </c>
      <c r="F134" s="287"/>
      <c r="G134" s="288"/>
      <c r="H134" s="66"/>
      <c r="I134" s="5"/>
      <c r="J134" s="5"/>
      <c r="K134" s="5"/>
      <c r="L134" s="5">
        <f t="shared" si="19"/>
        <v>54</v>
      </c>
      <c r="M134" s="6">
        <f t="shared" si="20"/>
        <v>9.1666666666666667E-3</v>
      </c>
      <c r="N134" s="4"/>
    </row>
    <row r="135" spans="1:14" ht="13.5" thickBot="1" x14ac:dyDescent="0.25">
      <c r="A135" s="39">
        <f t="shared" si="18"/>
        <v>128</v>
      </c>
      <c r="B135" s="33">
        <f t="shared" si="14"/>
        <v>1426356.2509586364</v>
      </c>
      <c r="C135" s="33">
        <f t="shared" si="15"/>
        <v>13074.932300454167</v>
      </c>
      <c r="D135" s="40">
        <f t="shared" si="16"/>
        <v>21022.97573622864</v>
      </c>
      <c r="E135" s="286">
        <f t="shared" si="17"/>
        <v>34097.908036682806</v>
      </c>
      <c r="F135" s="287"/>
      <c r="G135" s="288"/>
      <c r="H135" s="66"/>
      <c r="I135" s="5"/>
      <c r="J135" s="5"/>
      <c r="K135" s="5"/>
      <c r="L135" s="5">
        <f t="shared" si="19"/>
        <v>53</v>
      </c>
      <c r="M135" s="6">
        <f t="shared" si="20"/>
        <v>9.1666666666666667E-3</v>
      </c>
      <c r="N135" s="4"/>
    </row>
    <row r="136" spans="1:14" ht="13.5" thickBot="1" x14ac:dyDescent="0.25">
      <c r="A136" s="39">
        <f t="shared" si="18"/>
        <v>129</v>
      </c>
      <c r="B136" s="33">
        <f t="shared" si="14"/>
        <v>1405333.2752224077</v>
      </c>
      <c r="C136" s="33">
        <f t="shared" si="15"/>
        <v>12882.221689538737</v>
      </c>
      <c r="D136" s="40">
        <f t="shared" si="16"/>
        <v>21215.686347144059</v>
      </c>
      <c r="E136" s="286">
        <f t="shared" si="17"/>
        <v>34097.908036682798</v>
      </c>
      <c r="F136" s="287"/>
      <c r="G136" s="288"/>
      <c r="H136" s="66"/>
      <c r="I136" s="5"/>
      <c r="J136" s="5"/>
      <c r="K136" s="5"/>
      <c r="L136" s="5">
        <f t="shared" si="19"/>
        <v>52</v>
      </c>
      <c r="M136" s="6">
        <f t="shared" si="20"/>
        <v>9.1666666666666667E-3</v>
      </c>
      <c r="N136" s="4"/>
    </row>
    <row r="137" spans="1:14" ht="13.5" thickBot="1" x14ac:dyDescent="0.25">
      <c r="A137" s="39">
        <f t="shared" si="18"/>
        <v>130</v>
      </c>
      <c r="B137" s="33">
        <f t="shared" si="14"/>
        <v>1384117.5888752637</v>
      </c>
      <c r="C137" s="33">
        <f t="shared" si="15"/>
        <v>12687.744564689918</v>
      </c>
      <c r="D137" s="40">
        <f t="shared" si="16"/>
        <v>21410.163471992888</v>
      </c>
      <c r="E137" s="286">
        <f t="shared" si="17"/>
        <v>34097.908036682806</v>
      </c>
      <c r="F137" s="287"/>
      <c r="G137" s="288"/>
      <c r="H137" s="66"/>
      <c r="I137" s="5"/>
      <c r="J137" s="5"/>
      <c r="K137" s="5"/>
      <c r="L137" s="5">
        <f t="shared" si="19"/>
        <v>51</v>
      </c>
      <c r="M137" s="6">
        <f t="shared" si="20"/>
        <v>9.1666666666666667E-3</v>
      </c>
      <c r="N137" s="4"/>
    </row>
    <row r="138" spans="1:14" ht="13.5" thickBot="1" x14ac:dyDescent="0.25">
      <c r="A138" s="39">
        <f t="shared" si="18"/>
        <v>131</v>
      </c>
      <c r="B138" s="33">
        <f t="shared" si="14"/>
        <v>1362707.4254032709</v>
      </c>
      <c r="C138" s="33">
        <f t="shared" si="15"/>
        <v>12491.484732863317</v>
      </c>
      <c r="D138" s="40">
        <f t="shared" si="16"/>
        <v>21606.423303819494</v>
      </c>
      <c r="E138" s="286">
        <f t="shared" si="17"/>
        <v>34097.908036682813</v>
      </c>
      <c r="F138" s="287"/>
      <c r="G138" s="288"/>
      <c r="H138" s="66"/>
      <c r="I138" s="5"/>
      <c r="J138" s="5"/>
      <c r="K138" s="5"/>
      <c r="L138" s="5">
        <f t="shared" si="19"/>
        <v>50</v>
      </c>
      <c r="M138" s="6">
        <f t="shared" si="20"/>
        <v>9.1666666666666667E-3</v>
      </c>
      <c r="N138" s="4"/>
    </row>
    <row r="139" spans="1:14" ht="13.5" thickBot="1" x14ac:dyDescent="0.25">
      <c r="A139" s="39">
        <f t="shared" si="18"/>
        <v>132</v>
      </c>
      <c r="B139" s="33">
        <f t="shared" si="14"/>
        <v>1341101.0020994514</v>
      </c>
      <c r="C139" s="33">
        <f t="shared" si="15"/>
        <v>12293.425852578304</v>
      </c>
      <c r="D139" s="40">
        <f t="shared" si="16"/>
        <v>21804.482184104516</v>
      </c>
      <c r="E139" s="286">
        <f t="shared" si="17"/>
        <v>34097.90803668282</v>
      </c>
      <c r="F139" s="287"/>
      <c r="G139" s="288"/>
      <c r="H139" s="66"/>
      <c r="I139" s="5"/>
      <c r="J139" s="5"/>
      <c r="K139" s="5"/>
      <c r="L139" s="5">
        <f t="shared" si="19"/>
        <v>49</v>
      </c>
      <c r="M139" s="6">
        <f t="shared" si="20"/>
        <v>9.1666666666666667E-3</v>
      </c>
      <c r="N139" s="4"/>
    </row>
    <row r="140" spans="1:14" ht="13.5" thickBot="1" x14ac:dyDescent="0.25">
      <c r="A140" s="39">
        <f t="shared" si="18"/>
        <v>133</v>
      </c>
      <c r="B140" s="33">
        <f t="shared" si="14"/>
        <v>1319296.5199153468</v>
      </c>
      <c r="C140" s="33">
        <f t="shared" si="15"/>
        <v>12093.551432557346</v>
      </c>
      <c r="D140" s="40">
        <f t="shared" si="16"/>
        <v>22004.356604125482</v>
      </c>
      <c r="E140" s="286">
        <f t="shared" si="17"/>
        <v>34097.908036682828</v>
      </c>
      <c r="F140" s="287"/>
      <c r="G140" s="288"/>
      <c r="H140" s="66"/>
      <c r="I140" s="5"/>
      <c r="J140" s="5"/>
      <c r="K140" s="5"/>
      <c r="L140" s="5">
        <f t="shared" si="19"/>
        <v>48</v>
      </c>
      <c r="M140" s="6">
        <f t="shared" si="20"/>
        <v>9.1666666666666667E-3</v>
      </c>
      <c r="N140" s="4"/>
    </row>
    <row r="141" spans="1:14" ht="13.5" thickBot="1" x14ac:dyDescent="0.25">
      <c r="A141" s="39">
        <f t="shared" si="18"/>
        <v>134</v>
      </c>
      <c r="B141" s="33">
        <f t="shared" si="14"/>
        <v>1297292.1633112212</v>
      </c>
      <c r="C141" s="33">
        <f t="shared" si="15"/>
        <v>11891.84483035286</v>
      </c>
      <c r="D141" s="40">
        <f t="shared" si="16"/>
        <v>22206.063206329953</v>
      </c>
      <c r="E141" s="286">
        <f t="shared" si="17"/>
        <v>34097.908036682813</v>
      </c>
      <c r="F141" s="287"/>
      <c r="G141" s="288"/>
      <c r="H141" s="66"/>
      <c r="I141" s="5"/>
      <c r="J141" s="5"/>
      <c r="K141" s="5"/>
      <c r="L141" s="5">
        <f t="shared" si="19"/>
        <v>47</v>
      </c>
      <c r="M141" s="6">
        <f t="shared" si="20"/>
        <v>9.1666666666666667E-3</v>
      </c>
      <c r="N141" s="4"/>
    </row>
    <row r="142" spans="1:14" ht="13.5" thickBot="1" x14ac:dyDescent="0.25">
      <c r="A142" s="39">
        <f t="shared" si="18"/>
        <v>135</v>
      </c>
      <c r="B142" s="33">
        <f t="shared" si="14"/>
        <v>1275086.1001048912</v>
      </c>
      <c r="C142" s="33">
        <f t="shared" si="15"/>
        <v>11688.289250961503</v>
      </c>
      <c r="D142" s="40">
        <f t="shared" si="16"/>
        <v>22409.618785721323</v>
      </c>
      <c r="E142" s="286">
        <f t="shared" si="17"/>
        <v>34097.908036682828</v>
      </c>
      <c r="F142" s="287"/>
      <c r="G142" s="288"/>
      <c r="H142" s="66"/>
      <c r="I142" s="5"/>
      <c r="J142" s="5"/>
      <c r="K142" s="5"/>
      <c r="L142" s="5">
        <f t="shared" si="19"/>
        <v>46</v>
      </c>
      <c r="M142" s="6">
        <f t="shared" si="20"/>
        <v>9.1666666666666667E-3</v>
      </c>
      <c r="N142" s="4"/>
    </row>
    <row r="143" spans="1:14" ht="13.5" thickBot="1" x14ac:dyDescent="0.25">
      <c r="A143" s="39">
        <f t="shared" si="18"/>
        <v>136</v>
      </c>
      <c r="B143" s="33">
        <f t="shared" si="14"/>
        <v>1252676.48131917</v>
      </c>
      <c r="C143" s="33">
        <f t="shared" si="15"/>
        <v>11482.867745425725</v>
      </c>
      <c r="D143" s="40">
        <f t="shared" si="16"/>
        <v>22615.040291257123</v>
      </c>
      <c r="E143" s="286">
        <f t="shared" si="17"/>
        <v>34097.908036682849</v>
      </c>
      <c r="F143" s="287"/>
      <c r="G143" s="288"/>
      <c r="H143" s="66"/>
      <c r="I143" s="5"/>
      <c r="J143" s="5"/>
      <c r="K143" s="5"/>
      <c r="L143" s="5">
        <f t="shared" si="19"/>
        <v>45</v>
      </c>
      <c r="M143" s="6">
        <f t="shared" si="20"/>
        <v>9.1666666666666667E-3</v>
      </c>
      <c r="N143" s="4"/>
    </row>
    <row r="144" spans="1:14" ht="13.5" thickBot="1" x14ac:dyDescent="0.25">
      <c r="A144" s="39">
        <f t="shared" si="18"/>
        <v>137</v>
      </c>
      <c r="B144" s="33">
        <f t="shared" si="14"/>
        <v>1230061.4410279128</v>
      </c>
      <c r="C144" s="33">
        <f t="shared" si="15"/>
        <v>11275.563209422533</v>
      </c>
      <c r="D144" s="40">
        <f t="shared" si="16"/>
        <v>22822.344827260309</v>
      </c>
      <c r="E144" s="286">
        <f t="shared" si="17"/>
        <v>34097.908036682842</v>
      </c>
      <c r="F144" s="287"/>
      <c r="G144" s="288"/>
      <c r="H144" s="66"/>
      <c r="I144" s="5"/>
      <c r="J144" s="5"/>
      <c r="K144" s="5"/>
      <c r="L144" s="5">
        <f t="shared" si="19"/>
        <v>44</v>
      </c>
      <c r="M144" s="6">
        <f t="shared" si="20"/>
        <v>9.1666666666666667E-3</v>
      </c>
      <c r="N144" s="4"/>
    </row>
    <row r="145" spans="1:14" ht="13.5" thickBot="1" x14ac:dyDescent="0.25">
      <c r="A145" s="39">
        <f t="shared" si="18"/>
        <v>138</v>
      </c>
      <c r="B145" s="33">
        <f t="shared" si="14"/>
        <v>1207239.0962006524</v>
      </c>
      <c r="C145" s="33">
        <f t="shared" si="15"/>
        <v>11066.358381839314</v>
      </c>
      <c r="D145" s="40">
        <f t="shared" si="16"/>
        <v>23031.549654843519</v>
      </c>
      <c r="E145" s="286">
        <f t="shared" si="17"/>
        <v>34097.908036682835</v>
      </c>
      <c r="F145" s="287"/>
      <c r="G145" s="288"/>
      <c r="H145" s="66"/>
      <c r="I145" s="5"/>
      <c r="J145" s="5"/>
      <c r="K145" s="5"/>
      <c r="L145" s="5">
        <f t="shared" si="19"/>
        <v>43</v>
      </c>
      <c r="M145" s="6">
        <f t="shared" si="20"/>
        <v>9.1666666666666667E-3</v>
      </c>
      <c r="N145" s="4"/>
    </row>
    <row r="146" spans="1:14" ht="13.5" thickBot="1" x14ac:dyDescent="0.25">
      <c r="A146" s="39">
        <f t="shared" si="18"/>
        <v>139</v>
      </c>
      <c r="B146" s="33">
        <f t="shared" si="14"/>
        <v>1184207.5465458089</v>
      </c>
      <c r="C146" s="33">
        <f t="shared" si="15"/>
        <v>10855.235843336583</v>
      </c>
      <c r="D146" s="40">
        <f t="shared" si="16"/>
        <v>23242.672193346269</v>
      </c>
      <c r="E146" s="286">
        <f t="shared" si="17"/>
        <v>34097.908036682849</v>
      </c>
      <c r="F146" s="287"/>
      <c r="G146" s="288"/>
      <c r="H146" s="66"/>
      <c r="I146" s="5"/>
      <c r="J146" s="5"/>
      <c r="K146" s="5"/>
      <c r="L146" s="5">
        <f t="shared" si="19"/>
        <v>42</v>
      </c>
      <c r="M146" s="6">
        <f t="shared" si="20"/>
        <v>9.1666666666666667E-3</v>
      </c>
      <c r="N146" s="4"/>
    </row>
    <row r="147" spans="1:14" ht="13.5" thickBot="1" x14ac:dyDescent="0.25">
      <c r="A147" s="39">
        <f t="shared" si="18"/>
        <v>140</v>
      </c>
      <c r="B147" s="33">
        <f t="shared" si="14"/>
        <v>1160964.8743524626</v>
      </c>
      <c r="C147" s="33">
        <f t="shared" si="15"/>
        <v>10642.178014897574</v>
      </c>
      <c r="D147" s="40">
        <f t="shared" si="16"/>
        <v>23455.730021785275</v>
      </c>
      <c r="E147" s="286">
        <f t="shared" si="17"/>
        <v>34097.908036682849</v>
      </c>
      <c r="F147" s="287"/>
      <c r="G147" s="288"/>
      <c r="H147" s="66"/>
      <c r="I147" s="5"/>
      <c r="J147" s="5"/>
      <c r="K147" s="5"/>
      <c r="L147" s="5">
        <f t="shared" si="19"/>
        <v>41</v>
      </c>
      <c r="M147" s="6">
        <f t="shared" si="20"/>
        <v>9.1666666666666667E-3</v>
      </c>
      <c r="N147" s="4"/>
    </row>
    <row r="148" spans="1:14" ht="13.5" thickBot="1" x14ac:dyDescent="0.25">
      <c r="A148" s="39">
        <f t="shared" si="18"/>
        <v>141</v>
      </c>
      <c r="B148" s="33">
        <f t="shared" si="14"/>
        <v>1137509.1443306773</v>
      </c>
      <c r="C148" s="33">
        <f t="shared" si="15"/>
        <v>10427.167156364543</v>
      </c>
      <c r="D148" s="40">
        <f t="shared" si="16"/>
        <v>23670.740880318335</v>
      </c>
      <c r="E148" s="286">
        <f t="shared" si="17"/>
        <v>34097.908036682878</v>
      </c>
      <c r="F148" s="287"/>
      <c r="G148" s="288"/>
      <c r="H148" s="66"/>
      <c r="I148" s="5"/>
      <c r="J148" s="5"/>
      <c r="K148" s="5"/>
      <c r="L148" s="5">
        <f t="shared" si="19"/>
        <v>40</v>
      </c>
      <c r="M148" s="6">
        <f t="shared" si="20"/>
        <v>9.1666666666666667E-3</v>
      </c>
      <c r="N148" s="4"/>
    </row>
    <row r="149" spans="1:14" ht="13.5" thickBot="1" x14ac:dyDescent="0.25">
      <c r="A149" s="39">
        <f t="shared" si="18"/>
        <v>142</v>
      </c>
      <c r="B149" s="33">
        <f t="shared" si="14"/>
        <v>1113838.4034503591</v>
      </c>
      <c r="C149" s="33">
        <f t="shared" si="15"/>
        <v>10210.185364961626</v>
      </c>
      <c r="D149" s="40">
        <f t="shared" si="16"/>
        <v>23887.72267172124</v>
      </c>
      <c r="E149" s="286">
        <f t="shared" si="17"/>
        <v>34097.908036682864</v>
      </c>
      <c r="F149" s="287"/>
      <c r="G149" s="288"/>
      <c r="H149" s="66"/>
      <c r="I149" s="5"/>
      <c r="J149" s="5"/>
      <c r="K149" s="5"/>
      <c r="L149" s="5">
        <f t="shared" si="19"/>
        <v>39</v>
      </c>
      <c r="M149" s="6">
        <f t="shared" si="20"/>
        <v>9.1666666666666667E-3</v>
      </c>
      <c r="N149" s="4"/>
    </row>
    <row r="150" spans="1:14" ht="13.5" thickBot="1" x14ac:dyDescent="0.25">
      <c r="A150" s="39">
        <f t="shared" si="18"/>
        <v>143</v>
      </c>
      <c r="B150" s="33">
        <f t="shared" si="14"/>
        <v>1089950.680778638</v>
      </c>
      <c r="C150" s="33">
        <f t="shared" si="15"/>
        <v>9991.2145738041818</v>
      </c>
      <c r="D150" s="40">
        <f t="shared" si="16"/>
        <v>24106.69346287872</v>
      </c>
      <c r="E150" s="286">
        <f t="shared" si="17"/>
        <v>34097.9080366829</v>
      </c>
      <c r="F150" s="287"/>
      <c r="G150" s="288"/>
      <c r="H150" s="66"/>
      <c r="I150" s="5"/>
      <c r="J150" s="5"/>
      <c r="K150" s="5"/>
      <c r="L150" s="5">
        <f t="shared" si="19"/>
        <v>38</v>
      </c>
      <c r="M150" s="6">
        <f t="shared" si="20"/>
        <v>9.1666666666666667E-3</v>
      </c>
      <c r="N150" s="4"/>
    </row>
    <row r="151" spans="1:14" ht="13.5" thickBot="1" x14ac:dyDescent="0.25">
      <c r="A151" s="39">
        <f t="shared" si="18"/>
        <v>144</v>
      </c>
      <c r="B151" s="33">
        <f t="shared" si="14"/>
        <v>1065843.9873157593</v>
      </c>
      <c r="C151" s="33">
        <f t="shared" si="15"/>
        <v>9770.2365503944602</v>
      </c>
      <c r="D151" s="40">
        <f t="shared" si="16"/>
        <v>24327.671486288455</v>
      </c>
      <c r="E151" s="286">
        <f t="shared" si="17"/>
        <v>34097.908036682915</v>
      </c>
      <c r="F151" s="287"/>
      <c r="G151" s="288"/>
      <c r="H151" s="66"/>
      <c r="I151" s="5"/>
      <c r="J151" s="5"/>
      <c r="K151" s="5"/>
      <c r="L151" s="5">
        <f t="shared" si="19"/>
        <v>37</v>
      </c>
      <c r="M151" s="6">
        <f t="shared" si="20"/>
        <v>9.1666666666666667E-3</v>
      </c>
      <c r="N151" s="4"/>
    </row>
    <row r="152" spans="1:14" ht="13.5" thickBot="1" x14ac:dyDescent="0.25">
      <c r="A152" s="39">
        <f t="shared" si="18"/>
        <v>145</v>
      </c>
      <c r="B152" s="33">
        <f t="shared" si="14"/>
        <v>1041516.3158294709</v>
      </c>
      <c r="C152" s="33">
        <f t="shared" si="15"/>
        <v>9547.2328951034833</v>
      </c>
      <c r="D152" s="40">
        <f t="shared" si="16"/>
        <v>24550.675141579424</v>
      </c>
      <c r="E152" s="286">
        <f t="shared" si="17"/>
        <v>34097.908036682908</v>
      </c>
      <c r="F152" s="287"/>
      <c r="G152" s="288"/>
      <c r="H152" s="66"/>
      <c r="I152" s="5"/>
      <c r="J152" s="5"/>
      <c r="K152" s="5"/>
      <c r="L152" s="5">
        <f t="shared" si="19"/>
        <v>36</v>
      </c>
      <c r="M152" s="6">
        <f t="shared" si="20"/>
        <v>9.1666666666666667E-3</v>
      </c>
      <c r="N152" s="4"/>
    </row>
    <row r="153" spans="1:14" ht="13.5" thickBot="1" x14ac:dyDescent="0.25">
      <c r="A153" s="39">
        <f t="shared" si="18"/>
        <v>146</v>
      </c>
      <c r="B153" s="33">
        <f t="shared" si="14"/>
        <v>1016965.6406878914</v>
      </c>
      <c r="C153" s="33">
        <f t="shared" si="15"/>
        <v>9322.1850396390037</v>
      </c>
      <c r="D153" s="40">
        <f t="shared" si="16"/>
        <v>24775.722997043897</v>
      </c>
      <c r="E153" s="286">
        <f t="shared" si="17"/>
        <v>34097.9080366829</v>
      </c>
      <c r="F153" s="287"/>
      <c r="G153" s="288"/>
      <c r="H153" s="66"/>
      <c r="I153" s="5"/>
      <c r="J153" s="5"/>
      <c r="K153" s="5"/>
      <c r="L153" s="5">
        <f t="shared" si="19"/>
        <v>35</v>
      </c>
      <c r="M153" s="6">
        <f t="shared" si="20"/>
        <v>9.1666666666666667E-3</v>
      </c>
      <c r="N153" s="4"/>
    </row>
    <row r="154" spans="1:14" ht="13.5" thickBot="1" x14ac:dyDescent="0.25">
      <c r="A154" s="39">
        <f t="shared" si="18"/>
        <v>147</v>
      </c>
      <c r="B154" s="33">
        <f t="shared" si="14"/>
        <v>992189.91769084753</v>
      </c>
      <c r="C154" s="33">
        <f t="shared" si="15"/>
        <v>9095.0742454994361</v>
      </c>
      <c r="D154" s="40">
        <f t="shared" si="16"/>
        <v>25002.833791183486</v>
      </c>
      <c r="E154" s="286">
        <f t="shared" si="17"/>
        <v>34097.908036682922</v>
      </c>
      <c r="F154" s="287"/>
      <c r="G154" s="288"/>
      <c r="H154" s="66"/>
      <c r="I154" s="5"/>
      <c r="J154" s="5"/>
      <c r="K154" s="5"/>
      <c r="L154" s="5">
        <f t="shared" si="19"/>
        <v>34</v>
      </c>
      <c r="M154" s="6">
        <f t="shared" si="20"/>
        <v>9.1666666666666667E-3</v>
      </c>
      <c r="N154" s="4"/>
    </row>
    <row r="155" spans="1:14" ht="13.5" thickBot="1" x14ac:dyDescent="0.25">
      <c r="A155" s="39">
        <f t="shared" si="18"/>
        <v>148</v>
      </c>
      <c r="B155" s="33">
        <f t="shared" si="14"/>
        <v>967187.08389966399</v>
      </c>
      <c r="C155" s="33">
        <f t="shared" si="15"/>
        <v>8865.8816024135867</v>
      </c>
      <c r="D155" s="40">
        <f t="shared" si="16"/>
        <v>25232.026434269348</v>
      </c>
      <c r="E155" s="286">
        <f t="shared" si="17"/>
        <v>34097.908036682937</v>
      </c>
      <c r="F155" s="287"/>
      <c r="G155" s="288"/>
      <c r="H155" s="66"/>
      <c r="I155" s="5"/>
      <c r="J155" s="5"/>
      <c r="K155" s="5"/>
      <c r="L155" s="5">
        <f t="shared" si="19"/>
        <v>33</v>
      </c>
      <c r="M155" s="6">
        <f t="shared" si="20"/>
        <v>9.1666666666666667E-3</v>
      </c>
      <c r="N155" s="4"/>
    </row>
    <row r="156" spans="1:14" ht="13.5" thickBot="1" x14ac:dyDescent="0.25">
      <c r="A156" s="39">
        <f t="shared" si="18"/>
        <v>149</v>
      </c>
      <c r="B156" s="33">
        <f t="shared" si="14"/>
        <v>941955.05746539461</v>
      </c>
      <c r="C156" s="33">
        <f t="shared" si="15"/>
        <v>8634.5880267661178</v>
      </c>
      <c r="D156" s="40">
        <f t="shared" si="16"/>
        <v>25463.320009916824</v>
      </c>
      <c r="E156" s="286">
        <f t="shared" si="17"/>
        <v>34097.908036682944</v>
      </c>
      <c r="F156" s="287"/>
      <c r="G156" s="288"/>
      <c r="H156" s="66"/>
      <c r="I156" s="5"/>
      <c r="J156" s="5"/>
      <c r="K156" s="5"/>
      <c r="L156" s="5">
        <f t="shared" si="19"/>
        <v>32</v>
      </c>
      <c r="M156" s="6">
        <f t="shared" si="20"/>
        <v>9.1666666666666667E-3</v>
      </c>
      <c r="N156" s="4"/>
    </row>
    <row r="157" spans="1:14" ht="13.5" thickBot="1" x14ac:dyDescent="0.25">
      <c r="A157" s="39">
        <f t="shared" si="18"/>
        <v>150</v>
      </c>
      <c r="B157" s="33">
        <f t="shared" si="14"/>
        <v>916491.73745547782</v>
      </c>
      <c r="C157" s="33">
        <f t="shared" si="15"/>
        <v>8401.1742600085472</v>
      </c>
      <c r="D157" s="40">
        <f t="shared" si="16"/>
        <v>25696.733776674366</v>
      </c>
      <c r="E157" s="286">
        <f t="shared" si="17"/>
        <v>34097.908036682915</v>
      </c>
      <c r="F157" s="287"/>
      <c r="G157" s="288"/>
      <c r="H157" s="66"/>
      <c r="I157" s="5"/>
      <c r="J157" s="5"/>
      <c r="K157" s="5"/>
      <c r="L157" s="5">
        <f t="shared" si="19"/>
        <v>31</v>
      </c>
      <c r="M157" s="6">
        <f t="shared" si="20"/>
        <v>9.1666666666666667E-3</v>
      </c>
      <c r="N157" s="4"/>
    </row>
    <row r="158" spans="1:14" ht="13.5" thickBot="1" x14ac:dyDescent="0.25">
      <c r="A158" s="39">
        <f t="shared" si="18"/>
        <v>151</v>
      </c>
      <c r="B158" s="33">
        <f t="shared" si="14"/>
        <v>890795.00367880345</v>
      </c>
      <c r="C158" s="33">
        <f t="shared" si="15"/>
        <v>8165.620867055698</v>
      </c>
      <c r="D158" s="40">
        <f t="shared" si="16"/>
        <v>25932.287169627252</v>
      </c>
      <c r="E158" s="286">
        <f t="shared" si="17"/>
        <v>34097.908036682951</v>
      </c>
      <c r="F158" s="287"/>
      <c r="G158" s="288"/>
      <c r="H158" s="66"/>
      <c r="I158" s="5"/>
      <c r="J158" s="5"/>
      <c r="K158" s="5"/>
      <c r="L158" s="5">
        <f t="shared" si="19"/>
        <v>30</v>
      </c>
      <c r="M158" s="6">
        <f t="shared" si="20"/>
        <v>9.1666666666666667E-3</v>
      </c>
      <c r="N158" s="4"/>
    </row>
    <row r="159" spans="1:14" ht="13.5" thickBot="1" x14ac:dyDescent="0.25">
      <c r="A159" s="39">
        <f t="shared" si="18"/>
        <v>152</v>
      </c>
      <c r="B159" s="33">
        <f t="shared" si="14"/>
        <v>864862.71650917619</v>
      </c>
      <c r="C159" s="33">
        <f t="shared" si="15"/>
        <v>7927.9082346674486</v>
      </c>
      <c r="D159" s="40">
        <f t="shared" si="16"/>
        <v>26169.999802015533</v>
      </c>
      <c r="E159" s="286">
        <f t="shared" si="17"/>
        <v>34097.90803668298</v>
      </c>
      <c r="F159" s="287"/>
      <c r="G159" s="288"/>
      <c r="H159" s="66"/>
      <c r="I159" s="5"/>
      <c r="J159" s="5"/>
      <c r="K159" s="5"/>
      <c r="L159" s="5">
        <f t="shared" si="19"/>
        <v>29</v>
      </c>
      <c r="M159" s="6">
        <f t="shared" si="20"/>
        <v>9.1666666666666667E-3</v>
      </c>
      <c r="N159" s="4"/>
    </row>
    <row r="160" spans="1:14" ht="13.5" thickBot="1" x14ac:dyDescent="0.25">
      <c r="A160" s="39">
        <f t="shared" si="18"/>
        <v>153</v>
      </c>
      <c r="B160" s="33">
        <f t="shared" si="14"/>
        <v>838692.7167071607</v>
      </c>
      <c r="C160" s="33">
        <f t="shared" si="15"/>
        <v>7688.0165698156397</v>
      </c>
      <c r="D160" s="40">
        <f t="shared" si="16"/>
        <v>26409.891466867317</v>
      </c>
      <c r="E160" s="286">
        <f t="shared" si="17"/>
        <v>34097.908036682958</v>
      </c>
      <c r="F160" s="287"/>
      <c r="G160" s="288"/>
      <c r="H160" s="66"/>
      <c r="I160" s="5"/>
      <c r="J160" s="5"/>
      <c r="K160" s="5"/>
      <c r="L160" s="5">
        <f t="shared" si="19"/>
        <v>28</v>
      </c>
      <c r="M160" s="6">
        <f t="shared" si="20"/>
        <v>9.1666666666666667E-3</v>
      </c>
      <c r="N160" s="4"/>
    </row>
    <row r="161" spans="1:14" ht="13.5" thickBot="1" x14ac:dyDescent="0.25">
      <c r="A161" s="39">
        <f t="shared" si="18"/>
        <v>154</v>
      </c>
      <c r="B161" s="33">
        <f t="shared" si="14"/>
        <v>812282.8252402934</v>
      </c>
      <c r="C161" s="33">
        <f t="shared" si="15"/>
        <v>7445.9258980360228</v>
      </c>
      <c r="D161" s="40">
        <f t="shared" si="16"/>
        <v>26651.982138646956</v>
      </c>
      <c r="E161" s="286">
        <f t="shared" si="17"/>
        <v>34097.90803668298</v>
      </c>
      <c r="F161" s="287"/>
      <c r="G161" s="288"/>
      <c r="H161" s="66"/>
      <c r="I161" s="5"/>
      <c r="J161" s="5"/>
      <c r="K161" s="5"/>
      <c r="L161" s="5">
        <f t="shared" si="19"/>
        <v>27</v>
      </c>
      <c r="M161" s="6">
        <f t="shared" si="20"/>
        <v>9.1666666666666667E-3</v>
      </c>
      <c r="N161" s="4"/>
    </row>
    <row r="162" spans="1:14" ht="13.5" thickBot="1" x14ac:dyDescent="0.25">
      <c r="A162" s="39">
        <f t="shared" si="18"/>
        <v>155</v>
      </c>
      <c r="B162" s="33">
        <f t="shared" si="14"/>
        <v>785630.8431016464</v>
      </c>
      <c r="C162" s="33">
        <f t="shared" si="15"/>
        <v>7201.6160617650921</v>
      </c>
      <c r="D162" s="40">
        <f t="shared" si="16"/>
        <v>26896.291974917916</v>
      </c>
      <c r="E162" s="286">
        <f t="shared" si="17"/>
        <v>34097.908036683009</v>
      </c>
      <c r="F162" s="287"/>
      <c r="G162" s="288"/>
      <c r="H162" s="66"/>
      <c r="I162" s="5"/>
      <c r="J162" s="5"/>
      <c r="K162" s="5"/>
      <c r="L162" s="5">
        <f t="shared" si="19"/>
        <v>26</v>
      </c>
      <c r="M162" s="6">
        <f t="shared" si="20"/>
        <v>9.1666666666666667E-3</v>
      </c>
      <c r="N162" s="4"/>
    </row>
    <row r="163" spans="1:14" ht="13.5" thickBot="1" x14ac:dyDescent="0.25">
      <c r="A163" s="39">
        <f t="shared" si="18"/>
        <v>156</v>
      </c>
      <c r="B163" s="33">
        <f t="shared" si="14"/>
        <v>758734.55112672853</v>
      </c>
      <c r="C163" s="33">
        <f t="shared" si="15"/>
        <v>6955.0667186616784</v>
      </c>
      <c r="D163" s="40">
        <f t="shared" si="16"/>
        <v>27142.841318021339</v>
      </c>
      <c r="E163" s="286">
        <f t="shared" si="17"/>
        <v>34097.908036683017</v>
      </c>
      <c r="F163" s="287"/>
      <c r="G163" s="288"/>
      <c r="H163" s="66"/>
      <c r="I163" s="5"/>
      <c r="J163" s="5"/>
      <c r="K163" s="5"/>
      <c r="L163" s="5">
        <f t="shared" si="19"/>
        <v>25</v>
      </c>
      <c r="M163" s="6">
        <f t="shared" si="20"/>
        <v>9.1666666666666667E-3</v>
      </c>
      <c r="N163" s="4"/>
    </row>
    <row r="164" spans="1:14" ht="13.5" thickBot="1" x14ac:dyDescent="0.25">
      <c r="A164" s="39">
        <f t="shared" si="18"/>
        <v>157</v>
      </c>
      <c r="B164" s="33">
        <f t="shared" si="14"/>
        <v>731591.70980870724</v>
      </c>
      <c r="C164" s="33">
        <f t="shared" si="15"/>
        <v>6706.2573399131497</v>
      </c>
      <c r="D164" s="40">
        <f t="shared" si="16"/>
        <v>27391.650696769881</v>
      </c>
      <c r="E164" s="286">
        <f t="shared" si="17"/>
        <v>34097.908036683031</v>
      </c>
      <c r="F164" s="287"/>
      <c r="G164" s="288"/>
      <c r="H164" s="66"/>
      <c r="I164" s="5"/>
      <c r="J164" s="5"/>
      <c r="K164" s="5"/>
      <c r="L164" s="5">
        <f t="shared" si="19"/>
        <v>24</v>
      </c>
      <c r="M164" s="6">
        <f t="shared" si="20"/>
        <v>9.1666666666666667E-3</v>
      </c>
      <c r="N164" s="4"/>
    </row>
    <row r="165" spans="1:14" ht="13.5" thickBot="1" x14ac:dyDescent="0.25">
      <c r="A165" s="39">
        <f t="shared" si="18"/>
        <v>158</v>
      </c>
      <c r="B165" s="33">
        <f t="shared" si="14"/>
        <v>704200.05911193741</v>
      </c>
      <c r="C165" s="33">
        <f t="shared" si="15"/>
        <v>6455.1672085260934</v>
      </c>
      <c r="D165" s="40">
        <f t="shared" si="16"/>
        <v>27642.74082815693</v>
      </c>
      <c r="E165" s="286">
        <f t="shared" si="17"/>
        <v>34097.908036683024</v>
      </c>
      <c r="F165" s="287"/>
      <c r="G165" s="288"/>
      <c r="H165" s="66"/>
      <c r="I165" s="5"/>
      <c r="J165" s="5"/>
      <c r="K165" s="5"/>
      <c r="L165" s="5">
        <f t="shared" si="19"/>
        <v>23</v>
      </c>
      <c r="M165" s="6">
        <f t="shared" si="20"/>
        <v>9.1666666666666667E-3</v>
      </c>
      <c r="N165" s="4"/>
    </row>
    <row r="166" spans="1:14" ht="13.5" thickBot="1" x14ac:dyDescent="0.25">
      <c r="A166" s="39">
        <f t="shared" si="18"/>
        <v>159</v>
      </c>
      <c r="B166" s="33">
        <f t="shared" si="14"/>
        <v>676557.31828378048</v>
      </c>
      <c r="C166" s="33">
        <f t="shared" si="15"/>
        <v>6201.7754176013214</v>
      </c>
      <c r="D166" s="40">
        <f t="shared" si="16"/>
        <v>27896.132619081731</v>
      </c>
      <c r="E166" s="286">
        <f t="shared" si="17"/>
        <v>34097.908036683053</v>
      </c>
      <c r="F166" s="287"/>
      <c r="G166" s="288"/>
      <c r="H166" s="66"/>
      <c r="I166" s="5"/>
      <c r="J166" s="5"/>
      <c r="K166" s="5"/>
      <c r="L166" s="5">
        <f t="shared" si="19"/>
        <v>22</v>
      </c>
      <c r="M166" s="6">
        <f t="shared" si="20"/>
        <v>9.1666666666666667E-3</v>
      </c>
      <c r="N166" s="4"/>
    </row>
    <row r="167" spans="1:14" ht="13.5" thickBot="1" x14ac:dyDescent="0.25">
      <c r="A167" s="39">
        <f t="shared" si="18"/>
        <v>160</v>
      </c>
      <c r="B167" s="33">
        <f t="shared" si="14"/>
        <v>648661.18566469871</v>
      </c>
      <c r="C167" s="33">
        <f t="shared" si="15"/>
        <v>5946.060868593072</v>
      </c>
      <c r="D167" s="40">
        <f t="shared" si="16"/>
        <v>28151.847168090011</v>
      </c>
      <c r="E167" s="286">
        <f t="shared" si="17"/>
        <v>34097.908036683082</v>
      </c>
      <c r="F167" s="287"/>
      <c r="G167" s="288"/>
      <c r="H167" s="66"/>
      <c r="I167" s="5"/>
      <c r="J167" s="5"/>
      <c r="K167" s="5"/>
      <c r="L167" s="5">
        <f t="shared" si="19"/>
        <v>21</v>
      </c>
      <c r="M167" s="6">
        <f t="shared" si="20"/>
        <v>9.1666666666666667E-3</v>
      </c>
      <c r="N167" s="4"/>
    </row>
    <row r="168" spans="1:14" ht="13.5" thickBot="1" x14ac:dyDescent="0.25">
      <c r="A168" s="39">
        <f t="shared" si="18"/>
        <v>161</v>
      </c>
      <c r="B168" s="33">
        <f t="shared" si="14"/>
        <v>620509.33849660866</v>
      </c>
      <c r="C168" s="33">
        <f t="shared" si="15"/>
        <v>5688.0022695522457</v>
      </c>
      <c r="D168" s="40">
        <f t="shared" si="16"/>
        <v>28409.905767130836</v>
      </c>
      <c r="E168" s="286">
        <f t="shared" si="17"/>
        <v>34097.908036683082</v>
      </c>
      <c r="F168" s="287"/>
      <c r="G168" s="288"/>
      <c r="H168" s="66"/>
      <c r="I168" s="5"/>
      <c r="J168" s="5"/>
      <c r="K168" s="5"/>
      <c r="L168" s="5">
        <f t="shared" si="19"/>
        <v>20</v>
      </c>
      <c r="M168" s="6">
        <f t="shared" si="20"/>
        <v>9.1666666666666667E-3</v>
      </c>
      <c r="N168" s="4"/>
    </row>
    <row r="169" spans="1:14" ht="13.5" thickBot="1" x14ac:dyDescent="0.25">
      <c r="A169" s="39">
        <f t="shared" si="18"/>
        <v>162</v>
      </c>
      <c r="B169" s="33">
        <f t="shared" si="14"/>
        <v>592099.43272947788</v>
      </c>
      <c r="C169" s="33">
        <f t="shared" si="15"/>
        <v>5427.5781333535469</v>
      </c>
      <c r="D169" s="40">
        <f t="shared" si="16"/>
        <v>28670.329903329548</v>
      </c>
      <c r="E169" s="286">
        <f t="shared" si="17"/>
        <v>34097.908036683097</v>
      </c>
      <c r="F169" s="287"/>
      <c r="G169" s="288"/>
      <c r="H169" s="66"/>
      <c r="I169" s="5"/>
      <c r="J169" s="5"/>
      <c r="K169" s="5"/>
      <c r="L169" s="5">
        <f t="shared" si="19"/>
        <v>19</v>
      </c>
      <c r="M169" s="6">
        <f t="shared" si="20"/>
        <v>9.1666666666666667E-3</v>
      </c>
      <c r="N169" s="4"/>
    </row>
    <row r="170" spans="1:14" ht="13.5" thickBot="1" x14ac:dyDescent="0.25">
      <c r="A170" s="39">
        <f t="shared" si="18"/>
        <v>163</v>
      </c>
      <c r="B170" s="33">
        <f t="shared" si="14"/>
        <v>563429.10282614827</v>
      </c>
      <c r="C170" s="33">
        <f t="shared" si="15"/>
        <v>5164.7667759063588</v>
      </c>
      <c r="D170" s="40">
        <f t="shared" si="16"/>
        <v>28933.141260776752</v>
      </c>
      <c r="E170" s="286">
        <f t="shared" si="17"/>
        <v>34097.908036683111</v>
      </c>
      <c r="F170" s="287"/>
      <c r="G170" s="288"/>
      <c r="H170" s="66"/>
      <c r="I170" s="5"/>
      <c r="J170" s="5"/>
      <c r="K170" s="5"/>
      <c r="L170" s="5">
        <f t="shared" si="19"/>
        <v>18</v>
      </c>
      <c r="M170" s="6">
        <f t="shared" si="20"/>
        <v>9.1666666666666667E-3</v>
      </c>
      <c r="N170" s="4"/>
    </row>
    <row r="171" spans="1:14" ht="13.5" thickBot="1" x14ac:dyDescent="0.25">
      <c r="A171" s="39">
        <f t="shared" si="18"/>
        <v>164</v>
      </c>
      <c r="B171" s="33">
        <f t="shared" si="14"/>
        <v>534495.96156537149</v>
      </c>
      <c r="C171" s="33">
        <f t="shared" si="15"/>
        <v>4899.5463143492389</v>
      </c>
      <c r="D171" s="40">
        <f t="shared" si="16"/>
        <v>29198.361722333932</v>
      </c>
      <c r="E171" s="286">
        <f t="shared" si="17"/>
        <v>34097.908036683169</v>
      </c>
      <c r="F171" s="287"/>
      <c r="G171" s="288"/>
      <c r="H171" s="66"/>
      <c r="I171" s="5"/>
      <c r="J171" s="5"/>
      <c r="K171" s="5"/>
      <c r="L171" s="5">
        <f t="shared" si="19"/>
        <v>17</v>
      </c>
      <c r="M171" s="6">
        <f t="shared" si="20"/>
        <v>9.1666666666666667E-3</v>
      </c>
      <c r="N171" s="4"/>
    </row>
    <row r="172" spans="1:14" ht="13.5" thickBot="1" x14ac:dyDescent="0.25">
      <c r="A172" s="39">
        <f t="shared" si="18"/>
        <v>165</v>
      </c>
      <c r="B172" s="33">
        <f t="shared" ref="B172:B235" si="21">IF(OR(B171&lt;0,B171&lt;E171),0,(IF(H171=0,B171-D171,B171-H171-D171)))</f>
        <v>505297.59984303755</v>
      </c>
      <c r="C172" s="33">
        <f t="shared" ref="C172:C235" si="22">B172*M172</f>
        <v>4631.8946652278446</v>
      </c>
      <c r="D172" s="40">
        <f t="shared" ref="D172:D235" si="23">IF(B172&lt;=D171,B172,E172-C172)</f>
        <v>29466.01337145533</v>
      </c>
      <c r="E172" s="286">
        <f t="shared" ref="E172:E235" si="24">IF(B172&lt;=D171,B172+C172,IF($L$3=1,B172*(M172/(1-(1+M172)^-(L172-0))),$B$3*($M$8/(1-(1+$M$8)^-($L$8-0)))))</f>
        <v>34097.908036683177</v>
      </c>
      <c r="F172" s="287"/>
      <c r="G172" s="288"/>
      <c r="H172" s="66"/>
      <c r="I172" s="5"/>
      <c r="J172" s="5"/>
      <c r="K172" s="5"/>
      <c r="L172" s="5">
        <f t="shared" si="19"/>
        <v>16</v>
      </c>
      <c r="M172" s="6">
        <f t="shared" si="20"/>
        <v>9.1666666666666667E-3</v>
      </c>
      <c r="N172" s="4"/>
    </row>
    <row r="173" spans="1:14" ht="13.5" thickBot="1" x14ac:dyDescent="0.25">
      <c r="A173" s="39">
        <f t="shared" si="18"/>
        <v>166</v>
      </c>
      <c r="B173" s="33">
        <f t="shared" si="21"/>
        <v>475831.58647158224</v>
      </c>
      <c r="C173" s="33">
        <f t="shared" si="22"/>
        <v>4361.7895426561709</v>
      </c>
      <c r="D173" s="40">
        <f t="shared" si="23"/>
        <v>29736.118494026956</v>
      </c>
      <c r="E173" s="286">
        <f t="shared" si="24"/>
        <v>34097.908036683126</v>
      </c>
      <c r="F173" s="287"/>
      <c r="G173" s="288"/>
      <c r="H173" s="66"/>
      <c r="I173" s="5"/>
      <c r="J173" s="5"/>
      <c r="K173" s="5"/>
      <c r="L173" s="5">
        <f t="shared" si="19"/>
        <v>15</v>
      </c>
      <c r="M173" s="6">
        <f t="shared" si="20"/>
        <v>9.1666666666666667E-3</v>
      </c>
      <c r="N173" s="4"/>
    </row>
    <row r="174" spans="1:14" ht="13.5" thickBot="1" x14ac:dyDescent="0.25">
      <c r="A174" s="39">
        <f t="shared" si="18"/>
        <v>167</v>
      </c>
      <c r="B174" s="33">
        <f t="shared" si="21"/>
        <v>446095.46797755529</v>
      </c>
      <c r="C174" s="33">
        <f t="shared" si="22"/>
        <v>4089.2084564609236</v>
      </c>
      <c r="D174" s="40">
        <f t="shared" si="23"/>
        <v>30008.699580222259</v>
      </c>
      <c r="E174" s="286">
        <f t="shared" si="24"/>
        <v>34097.908036683184</v>
      </c>
      <c r="F174" s="287"/>
      <c r="G174" s="288"/>
      <c r="H174" s="66"/>
      <c r="I174" s="5"/>
      <c r="J174" s="5"/>
      <c r="K174" s="5"/>
      <c r="L174" s="5">
        <f t="shared" si="19"/>
        <v>14</v>
      </c>
      <c r="M174" s="6">
        <f t="shared" si="20"/>
        <v>9.1666666666666667E-3</v>
      </c>
      <c r="N174" s="4"/>
    </row>
    <row r="175" spans="1:14" ht="13.5" thickBot="1" x14ac:dyDescent="0.25">
      <c r="A175" s="39">
        <f t="shared" si="18"/>
        <v>168</v>
      </c>
      <c r="B175" s="33">
        <f t="shared" si="21"/>
        <v>416086.76839733304</v>
      </c>
      <c r="C175" s="33">
        <f t="shared" si="22"/>
        <v>3814.1287103088862</v>
      </c>
      <c r="D175" s="40">
        <f t="shared" si="23"/>
        <v>30283.779326374399</v>
      </c>
      <c r="E175" s="286">
        <f t="shared" si="24"/>
        <v>34097.908036683286</v>
      </c>
      <c r="F175" s="287"/>
      <c r="G175" s="288"/>
      <c r="H175" s="66"/>
      <c r="I175" s="5"/>
      <c r="J175" s="5"/>
      <c r="K175" s="5"/>
      <c r="L175" s="5">
        <f t="shared" si="19"/>
        <v>13</v>
      </c>
      <c r="M175" s="6">
        <f t="shared" si="20"/>
        <v>9.1666666666666667E-3</v>
      </c>
      <c r="N175" s="4"/>
    </row>
    <row r="176" spans="1:14" ht="13.5" thickBot="1" x14ac:dyDescent="0.25">
      <c r="A176" s="39">
        <f t="shared" si="18"/>
        <v>169</v>
      </c>
      <c r="B176" s="33">
        <f t="shared" si="21"/>
        <v>385802.98907095863</v>
      </c>
      <c r="C176" s="33">
        <f t="shared" si="22"/>
        <v>3536.527399817121</v>
      </c>
      <c r="D176" s="40">
        <f t="shared" si="23"/>
        <v>30561.380636866106</v>
      </c>
      <c r="E176" s="286">
        <f t="shared" si="24"/>
        <v>34097.908036683228</v>
      </c>
      <c r="F176" s="287"/>
      <c r="G176" s="288"/>
      <c r="H176" s="66"/>
      <c r="I176" s="5"/>
      <c r="J176" s="5"/>
      <c r="K176" s="5"/>
      <c r="L176" s="5">
        <f t="shared" si="19"/>
        <v>12</v>
      </c>
      <c r="M176" s="6">
        <f t="shared" si="20"/>
        <v>9.1666666666666667E-3</v>
      </c>
      <c r="N176" s="4"/>
    </row>
    <row r="177" spans="1:14" ht="13.5" thickBot="1" x14ac:dyDescent="0.25">
      <c r="A177" s="39">
        <f t="shared" si="18"/>
        <v>170</v>
      </c>
      <c r="B177" s="33">
        <f t="shared" si="21"/>
        <v>355241.60843409254</v>
      </c>
      <c r="C177" s="33">
        <f t="shared" si="22"/>
        <v>3256.3814106458485</v>
      </c>
      <c r="D177" s="40">
        <f t="shared" si="23"/>
        <v>30841.526626037408</v>
      </c>
      <c r="E177" s="286">
        <f t="shared" si="24"/>
        <v>34097.908036683257</v>
      </c>
      <c r="F177" s="287"/>
      <c r="G177" s="288"/>
      <c r="H177" s="66"/>
      <c r="I177" s="5"/>
      <c r="J177" s="5"/>
      <c r="K177" s="5"/>
      <c r="L177" s="5">
        <f t="shared" si="19"/>
        <v>11</v>
      </c>
      <c r="M177" s="6">
        <f t="shared" si="20"/>
        <v>9.1666666666666667E-3</v>
      </c>
      <c r="N177" s="4"/>
    </row>
    <row r="178" spans="1:14" ht="13.5" thickBot="1" x14ac:dyDescent="0.25">
      <c r="A178" s="39">
        <f t="shared" si="18"/>
        <v>171</v>
      </c>
      <c r="B178" s="33">
        <f t="shared" si="21"/>
        <v>324400.08180805511</v>
      </c>
      <c r="C178" s="33">
        <f t="shared" si="22"/>
        <v>2973.6674165738386</v>
      </c>
      <c r="D178" s="40">
        <f t="shared" si="23"/>
        <v>31124.240620109529</v>
      </c>
      <c r="E178" s="286">
        <f t="shared" si="24"/>
        <v>34097.908036683366</v>
      </c>
      <c r="F178" s="287"/>
      <c r="G178" s="288"/>
      <c r="H178" s="66"/>
      <c r="I178" s="5"/>
      <c r="J178" s="5"/>
      <c r="K178" s="5"/>
      <c r="L178" s="5">
        <f t="shared" si="19"/>
        <v>10</v>
      </c>
      <c r="M178" s="6">
        <f t="shared" si="20"/>
        <v>9.1666666666666667E-3</v>
      </c>
      <c r="N178" s="4"/>
    </row>
    <row r="179" spans="1:14" ht="13.5" thickBot="1" x14ac:dyDescent="0.25">
      <c r="A179" s="39">
        <f t="shared" si="18"/>
        <v>172</v>
      </c>
      <c r="B179" s="33">
        <f t="shared" si="21"/>
        <v>293275.84118794557</v>
      </c>
      <c r="C179" s="33">
        <f t="shared" si="22"/>
        <v>2688.3618775561677</v>
      </c>
      <c r="D179" s="40">
        <f t="shared" si="23"/>
        <v>31409.546159127185</v>
      </c>
      <c r="E179" s="286">
        <f t="shared" si="24"/>
        <v>34097.908036683351</v>
      </c>
      <c r="F179" s="287"/>
      <c r="G179" s="288"/>
      <c r="H179" s="66"/>
      <c r="I179" s="5"/>
      <c r="J179" s="5"/>
      <c r="K179" s="5"/>
      <c r="L179" s="5">
        <f t="shared" si="19"/>
        <v>9</v>
      </c>
      <c r="M179" s="6">
        <f t="shared" si="20"/>
        <v>9.1666666666666667E-3</v>
      </c>
      <c r="N179" s="4"/>
    </row>
    <row r="180" spans="1:14" ht="13.5" thickBot="1" x14ac:dyDescent="0.25">
      <c r="A180" s="39">
        <f t="shared" si="18"/>
        <v>173</v>
      </c>
      <c r="B180" s="33">
        <f t="shared" si="21"/>
        <v>261866.29502881839</v>
      </c>
      <c r="C180" s="33">
        <f t="shared" si="22"/>
        <v>2400.4410377641684</v>
      </c>
      <c r="D180" s="40">
        <f t="shared" si="23"/>
        <v>31697.466998919255</v>
      </c>
      <c r="E180" s="286">
        <f t="shared" si="24"/>
        <v>34097.908036683424</v>
      </c>
      <c r="F180" s="287"/>
      <c r="G180" s="288"/>
      <c r="H180" s="66"/>
      <c r="I180" s="5"/>
      <c r="J180" s="5"/>
      <c r="K180" s="5"/>
      <c r="L180" s="5">
        <f t="shared" si="19"/>
        <v>8</v>
      </c>
      <c r="M180" s="6">
        <f t="shared" si="20"/>
        <v>9.1666666666666667E-3</v>
      </c>
      <c r="N180" s="4"/>
    </row>
    <row r="181" spans="1:14" ht="13.5" thickBot="1" x14ac:dyDescent="0.25">
      <c r="A181" s="39">
        <f t="shared" si="18"/>
        <v>174</v>
      </c>
      <c r="B181" s="33">
        <f t="shared" si="21"/>
        <v>230168.82802989913</v>
      </c>
      <c r="C181" s="33">
        <f t="shared" si="22"/>
        <v>2109.8809236074089</v>
      </c>
      <c r="D181" s="40">
        <f t="shared" si="23"/>
        <v>31988.027113075943</v>
      </c>
      <c r="E181" s="286">
        <f t="shared" si="24"/>
        <v>34097.908036683351</v>
      </c>
      <c r="F181" s="287"/>
      <c r="G181" s="288"/>
      <c r="H181" s="66"/>
      <c r="I181" s="5"/>
      <c r="J181" s="5"/>
      <c r="K181" s="5"/>
      <c r="L181" s="5">
        <f t="shared" si="19"/>
        <v>7</v>
      </c>
      <c r="M181" s="6">
        <f t="shared" si="20"/>
        <v>9.1666666666666667E-3</v>
      </c>
      <c r="N181" s="4"/>
    </row>
    <row r="182" spans="1:14" ht="13.5" thickBot="1" x14ac:dyDescent="0.25">
      <c r="A182" s="39">
        <f t="shared" si="18"/>
        <v>175</v>
      </c>
      <c r="B182" s="33">
        <f t="shared" si="21"/>
        <v>198180.80091682318</v>
      </c>
      <c r="C182" s="33">
        <f t="shared" si="22"/>
        <v>1816.6573417375457</v>
      </c>
      <c r="D182" s="40">
        <f t="shared" si="23"/>
        <v>32281.250694945986</v>
      </c>
      <c r="E182" s="286">
        <f t="shared" si="24"/>
        <v>34097.908036683533</v>
      </c>
      <c r="F182" s="287"/>
      <c r="G182" s="288"/>
      <c r="H182" s="66"/>
      <c r="I182" s="5"/>
      <c r="J182" s="5"/>
      <c r="K182" s="5"/>
      <c r="L182" s="5">
        <f t="shared" si="19"/>
        <v>6</v>
      </c>
      <c r="M182" s="6">
        <f t="shared" si="20"/>
        <v>9.1666666666666667E-3</v>
      </c>
      <c r="N182" s="4"/>
    </row>
    <row r="183" spans="1:14" ht="13.5" thickBot="1" x14ac:dyDescent="0.25">
      <c r="A183" s="39">
        <f t="shared" si="18"/>
        <v>176</v>
      </c>
      <c r="B183" s="33">
        <f t="shared" si="21"/>
        <v>165899.5502218772</v>
      </c>
      <c r="C183" s="33">
        <f t="shared" si="22"/>
        <v>1520.7458770338744</v>
      </c>
      <c r="D183" s="40">
        <f t="shared" si="23"/>
        <v>32577.162159649739</v>
      </c>
      <c r="E183" s="286">
        <f t="shared" si="24"/>
        <v>34097.908036683613</v>
      </c>
      <c r="F183" s="287"/>
      <c r="G183" s="288"/>
      <c r="H183" s="66"/>
      <c r="I183" s="5"/>
      <c r="J183" s="5"/>
      <c r="K183" s="5"/>
      <c r="L183" s="5">
        <f t="shared" si="19"/>
        <v>5</v>
      </c>
      <c r="M183" s="6">
        <f t="shared" si="20"/>
        <v>9.1666666666666667E-3</v>
      </c>
      <c r="N183" s="4"/>
    </row>
    <row r="184" spans="1:14" ht="13.5" thickBot="1" x14ac:dyDescent="0.25">
      <c r="A184" s="39">
        <f t="shared" si="18"/>
        <v>177</v>
      </c>
      <c r="B184" s="33">
        <f t="shared" si="21"/>
        <v>133322.38806222746</v>
      </c>
      <c r="C184" s="33">
        <f t="shared" si="22"/>
        <v>1222.1218905704184</v>
      </c>
      <c r="D184" s="40">
        <f t="shared" si="23"/>
        <v>32875.786146113271</v>
      </c>
      <c r="E184" s="286">
        <f t="shared" si="24"/>
        <v>34097.908036683686</v>
      </c>
      <c r="F184" s="287"/>
      <c r="G184" s="288"/>
      <c r="H184" s="66"/>
      <c r="I184" s="5"/>
      <c r="J184" s="5"/>
      <c r="K184" s="5"/>
      <c r="L184" s="5">
        <f t="shared" si="19"/>
        <v>4</v>
      </c>
      <c r="M184" s="6">
        <f t="shared" si="20"/>
        <v>9.1666666666666667E-3</v>
      </c>
      <c r="N184" s="4"/>
    </row>
    <row r="185" spans="1:14" ht="13.5" thickBot="1" x14ac:dyDescent="0.25">
      <c r="A185" s="39">
        <f t="shared" si="18"/>
        <v>178</v>
      </c>
      <c r="B185" s="33">
        <f t="shared" si="21"/>
        <v>100446.60191611419</v>
      </c>
      <c r="C185" s="33">
        <f t="shared" si="22"/>
        <v>920.76051756438005</v>
      </c>
      <c r="D185" s="40">
        <f t="shared" si="23"/>
        <v>33177.147519119229</v>
      </c>
      <c r="E185" s="286">
        <f t="shared" si="24"/>
        <v>34097.908036683606</v>
      </c>
      <c r="F185" s="287"/>
      <c r="G185" s="288"/>
      <c r="H185" s="66"/>
      <c r="I185" s="5"/>
      <c r="J185" s="5"/>
      <c r="K185" s="5"/>
      <c r="L185" s="5">
        <f t="shared" si="19"/>
        <v>3</v>
      </c>
      <c r="M185" s="6">
        <f t="shared" si="20"/>
        <v>9.1666666666666667E-3</v>
      </c>
      <c r="N185" s="4"/>
    </row>
    <row r="186" spans="1:14" ht="13.5" thickBot="1" x14ac:dyDescent="0.25">
      <c r="A186" s="39">
        <f t="shared" si="18"/>
        <v>179</v>
      </c>
      <c r="B186" s="33">
        <f t="shared" si="21"/>
        <v>67269.454396994959</v>
      </c>
      <c r="C186" s="33">
        <f t="shared" si="22"/>
        <v>616.63666530578712</v>
      </c>
      <c r="D186" s="40">
        <f t="shared" si="23"/>
        <v>33481.27137137817</v>
      </c>
      <c r="E186" s="286">
        <f t="shared" si="24"/>
        <v>34097.908036683955</v>
      </c>
      <c r="F186" s="287"/>
      <c r="G186" s="288"/>
      <c r="H186" s="66"/>
      <c r="I186" s="5"/>
      <c r="J186" s="5"/>
      <c r="K186" s="5"/>
      <c r="L186" s="5">
        <f t="shared" si="19"/>
        <v>2</v>
      </c>
      <c r="M186" s="6">
        <f t="shared" si="20"/>
        <v>9.1666666666666667E-3</v>
      </c>
      <c r="N186" s="4"/>
    </row>
    <row r="187" spans="1:14" ht="13.5" thickBot="1" x14ac:dyDescent="0.25">
      <c r="A187" s="39">
        <f t="shared" si="18"/>
        <v>180</v>
      </c>
      <c r="B187" s="33">
        <f t="shared" si="21"/>
        <v>33788.183025616789</v>
      </c>
      <c r="C187" s="33">
        <f t="shared" si="22"/>
        <v>309.72501106815389</v>
      </c>
      <c r="D187" s="40">
        <f t="shared" si="23"/>
        <v>33788.183025616236</v>
      </c>
      <c r="E187" s="286">
        <f t="shared" si="24"/>
        <v>34097.908036684392</v>
      </c>
      <c r="F187" s="287"/>
      <c r="G187" s="288"/>
      <c r="H187" s="66"/>
      <c r="I187" s="5"/>
      <c r="J187" s="5"/>
      <c r="K187" s="5"/>
      <c r="L187" s="5">
        <f t="shared" si="19"/>
        <v>1</v>
      </c>
      <c r="M187" s="6">
        <f t="shared" si="20"/>
        <v>9.1666666666666667E-3</v>
      </c>
      <c r="N187" s="4"/>
    </row>
    <row r="188" spans="1:14" ht="13.5" thickBot="1" x14ac:dyDescent="0.25">
      <c r="A188" s="39">
        <f t="shared" si="18"/>
        <v>181</v>
      </c>
      <c r="B188" s="33">
        <f t="shared" si="21"/>
        <v>0</v>
      </c>
      <c r="C188" s="33">
        <f t="shared" si="22"/>
        <v>0</v>
      </c>
      <c r="D188" s="40">
        <f t="shared" si="23"/>
        <v>0</v>
      </c>
      <c r="E188" s="286">
        <f t="shared" si="24"/>
        <v>0</v>
      </c>
      <c r="F188" s="287"/>
      <c r="G188" s="288"/>
      <c r="H188" s="66"/>
      <c r="I188" s="5"/>
      <c r="J188" s="5"/>
      <c r="K188" s="5"/>
      <c r="L188" s="5">
        <f t="shared" si="19"/>
        <v>0</v>
      </c>
      <c r="M188" s="6">
        <f t="shared" si="20"/>
        <v>9.1666666666666667E-3</v>
      </c>
      <c r="N188" s="4"/>
    </row>
    <row r="189" spans="1:14" ht="13.5" thickBot="1" x14ac:dyDescent="0.25">
      <c r="A189" s="39">
        <f t="shared" si="18"/>
        <v>182</v>
      </c>
      <c r="B189" s="33">
        <f t="shared" si="21"/>
        <v>0</v>
      </c>
      <c r="C189" s="33">
        <f t="shared" si="22"/>
        <v>0</v>
      </c>
      <c r="D189" s="40">
        <f t="shared" si="23"/>
        <v>0</v>
      </c>
      <c r="E189" s="286">
        <f t="shared" si="24"/>
        <v>0</v>
      </c>
      <c r="F189" s="287"/>
      <c r="G189" s="288"/>
      <c r="H189" s="66"/>
      <c r="I189" s="5"/>
      <c r="J189" s="5"/>
      <c r="K189" s="5"/>
      <c r="L189" s="5">
        <f t="shared" si="19"/>
        <v>-1</v>
      </c>
      <c r="M189" s="6">
        <f t="shared" si="20"/>
        <v>9.1666666666666667E-3</v>
      </c>
      <c r="N189" s="4"/>
    </row>
    <row r="190" spans="1:14" ht="13.5" thickBot="1" x14ac:dyDescent="0.25">
      <c r="A190" s="39">
        <f t="shared" si="18"/>
        <v>183</v>
      </c>
      <c r="B190" s="33">
        <f t="shared" si="21"/>
        <v>0</v>
      </c>
      <c r="C190" s="33">
        <f t="shared" si="22"/>
        <v>0</v>
      </c>
      <c r="D190" s="40">
        <f t="shared" si="23"/>
        <v>0</v>
      </c>
      <c r="E190" s="286">
        <f t="shared" si="24"/>
        <v>0</v>
      </c>
      <c r="F190" s="287"/>
      <c r="G190" s="288"/>
      <c r="H190" s="66"/>
      <c r="I190" s="5"/>
      <c r="J190" s="5"/>
      <c r="K190" s="5"/>
      <c r="L190" s="5">
        <f t="shared" si="19"/>
        <v>-2</v>
      </c>
      <c r="M190" s="6">
        <f t="shared" si="20"/>
        <v>9.1666666666666667E-3</v>
      </c>
      <c r="N190" s="4"/>
    </row>
    <row r="191" spans="1:14" ht="13.5" thickBot="1" x14ac:dyDescent="0.25">
      <c r="A191" s="39">
        <f t="shared" si="18"/>
        <v>184</v>
      </c>
      <c r="B191" s="33">
        <f t="shared" si="21"/>
        <v>0</v>
      </c>
      <c r="C191" s="33">
        <f t="shared" si="22"/>
        <v>0</v>
      </c>
      <c r="D191" s="40">
        <f t="shared" si="23"/>
        <v>0</v>
      </c>
      <c r="E191" s="286">
        <f t="shared" si="24"/>
        <v>0</v>
      </c>
      <c r="F191" s="287"/>
      <c r="G191" s="288"/>
      <c r="H191" s="66"/>
      <c r="I191" s="5"/>
      <c r="J191" s="5"/>
      <c r="K191" s="5"/>
      <c r="L191" s="5">
        <f t="shared" si="19"/>
        <v>-3</v>
      </c>
      <c r="M191" s="6">
        <f t="shared" si="20"/>
        <v>9.1666666666666667E-3</v>
      </c>
      <c r="N191" s="4"/>
    </row>
    <row r="192" spans="1:14" ht="13.5" thickBot="1" x14ac:dyDescent="0.25">
      <c r="A192" s="39">
        <f t="shared" si="18"/>
        <v>185</v>
      </c>
      <c r="B192" s="33">
        <f t="shared" si="21"/>
        <v>0</v>
      </c>
      <c r="C192" s="33">
        <f t="shared" si="22"/>
        <v>0</v>
      </c>
      <c r="D192" s="40">
        <f t="shared" si="23"/>
        <v>0</v>
      </c>
      <c r="E192" s="286">
        <f t="shared" si="24"/>
        <v>0</v>
      </c>
      <c r="F192" s="287"/>
      <c r="G192" s="288"/>
      <c r="H192" s="66"/>
      <c r="I192" s="5"/>
      <c r="J192" s="5"/>
      <c r="K192" s="5"/>
      <c r="L192" s="5">
        <f t="shared" si="19"/>
        <v>-4</v>
      </c>
      <c r="M192" s="6">
        <f t="shared" si="20"/>
        <v>9.1666666666666667E-3</v>
      </c>
      <c r="N192" s="4"/>
    </row>
    <row r="193" spans="1:14" ht="13.5" thickBot="1" x14ac:dyDescent="0.25">
      <c r="A193" s="39">
        <f t="shared" si="18"/>
        <v>186</v>
      </c>
      <c r="B193" s="33">
        <f t="shared" si="21"/>
        <v>0</v>
      </c>
      <c r="C193" s="33">
        <f t="shared" si="22"/>
        <v>0</v>
      </c>
      <c r="D193" s="40">
        <f t="shared" si="23"/>
        <v>0</v>
      </c>
      <c r="E193" s="286">
        <f t="shared" si="24"/>
        <v>0</v>
      </c>
      <c r="F193" s="287"/>
      <c r="G193" s="288"/>
      <c r="H193" s="66"/>
      <c r="I193" s="5"/>
      <c r="J193" s="5"/>
      <c r="K193" s="5"/>
      <c r="L193" s="5">
        <f t="shared" si="19"/>
        <v>-5</v>
      </c>
      <c r="M193" s="6">
        <f t="shared" si="20"/>
        <v>9.1666666666666667E-3</v>
      </c>
      <c r="N193" s="4"/>
    </row>
    <row r="194" spans="1:14" ht="13.5" thickBot="1" x14ac:dyDescent="0.25">
      <c r="A194" s="39">
        <f t="shared" ref="A194:A225" si="25">A193+1</f>
        <v>187</v>
      </c>
      <c r="B194" s="33">
        <f t="shared" si="21"/>
        <v>0</v>
      </c>
      <c r="C194" s="33">
        <f t="shared" si="22"/>
        <v>0</v>
      </c>
      <c r="D194" s="40">
        <f t="shared" si="23"/>
        <v>0</v>
      </c>
      <c r="E194" s="286">
        <f t="shared" si="24"/>
        <v>0</v>
      </c>
      <c r="F194" s="287"/>
      <c r="G194" s="288"/>
      <c r="H194" s="66"/>
      <c r="I194" s="5"/>
      <c r="J194" s="5"/>
      <c r="K194" s="5"/>
      <c r="L194" s="5">
        <f t="shared" ref="L194:L247" si="26">L193-1</f>
        <v>-6</v>
      </c>
      <c r="M194" s="6">
        <f t="shared" ref="M194:M247" si="27">M193</f>
        <v>9.1666666666666667E-3</v>
      </c>
      <c r="N194" s="4"/>
    </row>
    <row r="195" spans="1:14" ht="13.5" thickBot="1" x14ac:dyDescent="0.25">
      <c r="A195" s="39">
        <f t="shared" si="25"/>
        <v>188</v>
      </c>
      <c r="B195" s="33">
        <f t="shared" si="21"/>
        <v>0</v>
      </c>
      <c r="C195" s="33">
        <f t="shared" si="22"/>
        <v>0</v>
      </c>
      <c r="D195" s="40">
        <f t="shared" si="23"/>
        <v>0</v>
      </c>
      <c r="E195" s="286">
        <f t="shared" si="24"/>
        <v>0</v>
      </c>
      <c r="F195" s="287"/>
      <c r="G195" s="288"/>
      <c r="H195" s="66"/>
      <c r="I195" s="5"/>
      <c r="J195" s="5"/>
      <c r="K195" s="5"/>
      <c r="L195" s="5">
        <f t="shared" si="26"/>
        <v>-7</v>
      </c>
      <c r="M195" s="6">
        <f t="shared" si="27"/>
        <v>9.1666666666666667E-3</v>
      </c>
      <c r="N195" s="4"/>
    </row>
    <row r="196" spans="1:14" ht="13.5" thickBot="1" x14ac:dyDescent="0.25">
      <c r="A196" s="39">
        <f t="shared" si="25"/>
        <v>189</v>
      </c>
      <c r="B196" s="33">
        <f t="shared" si="21"/>
        <v>0</v>
      </c>
      <c r="C196" s="33">
        <f t="shared" si="22"/>
        <v>0</v>
      </c>
      <c r="D196" s="40">
        <f t="shared" si="23"/>
        <v>0</v>
      </c>
      <c r="E196" s="286">
        <f t="shared" si="24"/>
        <v>0</v>
      </c>
      <c r="F196" s="287"/>
      <c r="G196" s="288"/>
      <c r="H196" s="66"/>
      <c r="I196" s="5"/>
      <c r="J196" s="5"/>
      <c r="K196" s="5"/>
      <c r="L196" s="5">
        <f t="shared" si="26"/>
        <v>-8</v>
      </c>
      <c r="M196" s="6">
        <f t="shared" si="27"/>
        <v>9.1666666666666667E-3</v>
      </c>
      <c r="N196" s="4"/>
    </row>
    <row r="197" spans="1:14" ht="13.5" thickBot="1" x14ac:dyDescent="0.25">
      <c r="A197" s="39">
        <f t="shared" si="25"/>
        <v>190</v>
      </c>
      <c r="B197" s="33">
        <f t="shared" si="21"/>
        <v>0</v>
      </c>
      <c r="C197" s="33">
        <f t="shared" si="22"/>
        <v>0</v>
      </c>
      <c r="D197" s="40">
        <f t="shared" si="23"/>
        <v>0</v>
      </c>
      <c r="E197" s="286">
        <f t="shared" si="24"/>
        <v>0</v>
      </c>
      <c r="F197" s="287"/>
      <c r="G197" s="288"/>
      <c r="H197" s="66"/>
      <c r="I197" s="5"/>
      <c r="J197" s="5"/>
      <c r="K197" s="5"/>
      <c r="L197" s="5">
        <f t="shared" si="26"/>
        <v>-9</v>
      </c>
      <c r="M197" s="6">
        <f t="shared" si="27"/>
        <v>9.1666666666666667E-3</v>
      </c>
      <c r="N197" s="4"/>
    </row>
    <row r="198" spans="1:14" ht="13.5" thickBot="1" x14ac:dyDescent="0.25">
      <c r="A198" s="39">
        <f t="shared" si="25"/>
        <v>191</v>
      </c>
      <c r="B198" s="33">
        <f t="shared" si="21"/>
        <v>0</v>
      </c>
      <c r="C198" s="33">
        <f t="shared" si="22"/>
        <v>0</v>
      </c>
      <c r="D198" s="40">
        <f t="shared" si="23"/>
        <v>0</v>
      </c>
      <c r="E198" s="286">
        <f t="shared" si="24"/>
        <v>0</v>
      </c>
      <c r="F198" s="287"/>
      <c r="G198" s="288"/>
      <c r="H198" s="66"/>
      <c r="I198" s="5"/>
      <c r="J198" s="5"/>
      <c r="K198" s="5"/>
      <c r="L198" s="5">
        <f t="shared" si="26"/>
        <v>-10</v>
      </c>
      <c r="M198" s="6">
        <f t="shared" si="27"/>
        <v>9.1666666666666667E-3</v>
      </c>
      <c r="N198" s="4"/>
    </row>
    <row r="199" spans="1:14" ht="13.5" thickBot="1" x14ac:dyDescent="0.25">
      <c r="A199" s="39">
        <f t="shared" si="25"/>
        <v>192</v>
      </c>
      <c r="B199" s="33">
        <f t="shared" si="21"/>
        <v>0</v>
      </c>
      <c r="C199" s="33">
        <f t="shared" si="22"/>
        <v>0</v>
      </c>
      <c r="D199" s="40">
        <f t="shared" si="23"/>
        <v>0</v>
      </c>
      <c r="E199" s="286">
        <f t="shared" si="24"/>
        <v>0</v>
      </c>
      <c r="F199" s="287"/>
      <c r="G199" s="288"/>
      <c r="H199" s="66"/>
      <c r="I199" s="5"/>
      <c r="J199" s="5"/>
      <c r="K199" s="5"/>
      <c r="L199" s="5">
        <f t="shared" si="26"/>
        <v>-11</v>
      </c>
      <c r="M199" s="6">
        <f t="shared" si="27"/>
        <v>9.1666666666666667E-3</v>
      </c>
      <c r="N199" s="4"/>
    </row>
    <row r="200" spans="1:14" ht="13.5" thickBot="1" x14ac:dyDescent="0.25">
      <c r="A200" s="39">
        <f t="shared" si="25"/>
        <v>193</v>
      </c>
      <c r="B200" s="33">
        <f t="shared" si="21"/>
        <v>0</v>
      </c>
      <c r="C200" s="33">
        <f t="shared" si="22"/>
        <v>0</v>
      </c>
      <c r="D200" s="40">
        <f t="shared" si="23"/>
        <v>0</v>
      </c>
      <c r="E200" s="286">
        <f t="shared" si="24"/>
        <v>0</v>
      </c>
      <c r="F200" s="287"/>
      <c r="G200" s="288"/>
      <c r="H200" s="66"/>
      <c r="I200" s="5"/>
      <c r="J200" s="5"/>
      <c r="K200" s="5"/>
      <c r="L200" s="5">
        <f t="shared" si="26"/>
        <v>-12</v>
      </c>
      <c r="M200" s="6">
        <f t="shared" si="27"/>
        <v>9.1666666666666667E-3</v>
      </c>
      <c r="N200" s="4"/>
    </row>
    <row r="201" spans="1:14" ht="13.5" thickBot="1" x14ac:dyDescent="0.25">
      <c r="A201" s="39">
        <f t="shared" si="25"/>
        <v>194</v>
      </c>
      <c r="B201" s="33">
        <f t="shared" si="21"/>
        <v>0</v>
      </c>
      <c r="C201" s="33">
        <f t="shared" si="22"/>
        <v>0</v>
      </c>
      <c r="D201" s="40">
        <f t="shared" si="23"/>
        <v>0</v>
      </c>
      <c r="E201" s="286">
        <f t="shared" si="24"/>
        <v>0</v>
      </c>
      <c r="F201" s="287"/>
      <c r="G201" s="288"/>
      <c r="H201" s="66"/>
      <c r="I201" s="5"/>
      <c r="J201" s="5"/>
      <c r="K201" s="5"/>
      <c r="L201" s="5">
        <f t="shared" si="26"/>
        <v>-13</v>
      </c>
      <c r="M201" s="6">
        <f t="shared" si="27"/>
        <v>9.1666666666666667E-3</v>
      </c>
      <c r="N201" s="4"/>
    </row>
    <row r="202" spans="1:14" ht="13.5" thickBot="1" x14ac:dyDescent="0.25">
      <c r="A202" s="39">
        <f t="shared" si="25"/>
        <v>195</v>
      </c>
      <c r="B202" s="33">
        <f t="shared" si="21"/>
        <v>0</v>
      </c>
      <c r="C202" s="33">
        <f t="shared" si="22"/>
        <v>0</v>
      </c>
      <c r="D202" s="40">
        <f t="shared" si="23"/>
        <v>0</v>
      </c>
      <c r="E202" s="286">
        <f t="shared" si="24"/>
        <v>0</v>
      </c>
      <c r="F202" s="287"/>
      <c r="G202" s="288"/>
      <c r="H202" s="66"/>
      <c r="I202" s="5"/>
      <c r="J202" s="5"/>
      <c r="K202" s="5"/>
      <c r="L202" s="5">
        <f t="shared" si="26"/>
        <v>-14</v>
      </c>
      <c r="M202" s="6">
        <f t="shared" si="27"/>
        <v>9.1666666666666667E-3</v>
      </c>
      <c r="N202" s="4"/>
    </row>
    <row r="203" spans="1:14" ht="13.5" thickBot="1" x14ac:dyDescent="0.25">
      <c r="A203" s="39">
        <f t="shared" si="25"/>
        <v>196</v>
      </c>
      <c r="B203" s="33">
        <f t="shared" si="21"/>
        <v>0</v>
      </c>
      <c r="C203" s="33">
        <f t="shared" si="22"/>
        <v>0</v>
      </c>
      <c r="D203" s="40">
        <f t="shared" si="23"/>
        <v>0</v>
      </c>
      <c r="E203" s="286">
        <f t="shared" si="24"/>
        <v>0</v>
      </c>
      <c r="F203" s="287"/>
      <c r="G203" s="288"/>
      <c r="H203" s="66"/>
      <c r="I203" s="5"/>
      <c r="J203" s="5"/>
      <c r="K203" s="5"/>
      <c r="L203" s="5">
        <f t="shared" si="26"/>
        <v>-15</v>
      </c>
      <c r="M203" s="6">
        <f t="shared" si="27"/>
        <v>9.1666666666666667E-3</v>
      </c>
      <c r="N203" s="4"/>
    </row>
    <row r="204" spans="1:14" ht="13.5" thickBot="1" x14ac:dyDescent="0.25">
      <c r="A204" s="39">
        <f t="shared" si="25"/>
        <v>197</v>
      </c>
      <c r="B204" s="33">
        <f t="shared" si="21"/>
        <v>0</v>
      </c>
      <c r="C204" s="33">
        <f t="shared" si="22"/>
        <v>0</v>
      </c>
      <c r="D204" s="40">
        <f t="shared" si="23"/>
        <v>0</v>
      </c>
      <c r="E204" s="286">
        <f t="shared" si="24"/>
        <v>0</v>
      </c>
      <c r="F204" s="287"/>
      <c r="G204" s="288"/>
      <c r="H204" s="66"/>
      <c r="I204" s="5"/>
      <c r="J204" s="5"/>
      <c r="K204" s="5"/>
      <c r="L204" s="5">
        <f t="shared" si="26"/>
        <v>-16</v>
      </c>
      <c r="M204" s="6">
        <f t="shared" si="27"/>
        <v>9.1666666666666667E-3</v>
      </c>
      <c r="N204" s="4"/>
    </row>
    <row r="205" spans="1:14" ht="13.5" thickBot="1" x14ac:dyDescent="0.25">
      <c r="A205" s="39">
        <f t="shared" si="25"/>
        <v>198</v>
      </c>
      <c r="B205" s="33">
        <f t="shared" si="21"/>
        <v>0</v>
      </c>
      <c r="C205" s="33">
        <f t="shared" si="22"/>
        <v>0</v>
      </c>
      <c r="D205" s="40">
        <f t="shared" si="23"/>
        <v>0</v>
      </c>
      <c r="E205" s="286">
        <f t="shared" si="24"/>
        <v>0</v>
      </c>
      <c r="F205" s="287"/>
      <c r="G205" s="288"/>
      <c r="H205" s="66"/>
      <c r="I205" s="5"/>
      <c r="J205" s="5"/>
      <c r="K205" s="5"/>
      <c r="L205" s="5">
        <f t="shared" si="26"/>
        <v>-17</v>
      </c>
      <c r="M205" s="6">
        <f t="shared" si="27"/>
        <v>9.1666666666666667E-3</v>
      </c>
      <c r="N205" s="4"/>
    </row>
    <row r="206" spans="1:14" ht="13.5" thickBot="1" x14ac:dyDescent="0.25">
      <c r="A206" s="39">
        <f t="shared" si="25"/>
        <v>199</v>
      </c>
      <c r="B206" s="33">
        <f t="shared" si="21"/>
        <v>0</v>
      </c>
      <c r="C206" s="33">
        <f t="shared" si="22"/>
        <v>0</v>
      </c>
      <c r="D206" s="40">
        <f t="shared" si="23"/>
        <v>0</v>
      </c>
      <c r="E206" s="286">
        <f t="shared" si="24"/>
        <v>0</v>
      </c>
      <c r="F206" s="287"/>
      <c r="G206" s="288"/>
      <c r="H206" s="66"/>
      <c r="I206" s="5"/>
      <c r="J206" s="5"/>
      <c r="K206" s="5"/>
      <c r="L206" s="5">
        <f t="shared" si="26"/>
        <v>-18</v>
      </c>
      <c r="M206" s="6">
        <f t="shared" si="27"/>
        <v>9.1666666666666667E-3</v>
      </c>
      <c r="N206" s="4"/>
    </row>
    <row r="207" spans="1:14" ht="13.5" thickBot="1" x14ac:dyDescent="0.25">
      <c r="A207" s="39">
        <f t="shared" si="25"/>
        <v>200</v>
      </c>
      <c r="B207" s="33">
        <f t="shared" si="21"/>
        <v>0</v>
      </c>
      <c r="C207" s="33">
        <f t="shared" si="22"/>
        <v>0</v>
      </c>
      <c r="D207" s="40">
        <f t="shared" si="23"/>
        <v>0</v>
      </c>
      <c r="E207" s="286">
        <f t="shared" si="24"/>
        <v>0</v>
      </c>
      <c r="F207" s="287"/>
      <c r="G207" s="288"/>
      <c r="H207" s="66"/>
      <c r="I207" s="5"/>
      <c r="J207" s="5"/>
      <c r="K207" s="5"/>
      <c r="L207" s="5">
        <f t="shared" si="26"/>
        <v>-19</v>
      </c>
      <c r="M207" s="6">
        <f t="shared" si="27"/>
        <v>9.1666666666666667E-3</v>
      </c>
      <c r="N207" s="4"/>
    </row>
    <row r="208" spans="1:14" ht="13.5" thickBot="1" x14ac:dyDescent="0.25">
      <c r="A208" s="39">
        <f t="shared" si="25"/>
        <v>201</v>
      </c>
      <c r="B208" s="33">
        <f t="shared" si="21"/>
        <v>0</v>
      </c>
      <c r="C208" s="33">
        <f t="shared" si="22"/>
        <v>0</v>
      </c>
      <c r="D208" s="40">
        <f t="shared" si="23"/>
        <v>0</v>
      </c>
      <c r="E208" s="286">
        <f t="shared" si="24"/>
        <v>0</v>
      </c>
      <c r="F208" s="287"/>
      <c r="G208" s="288"/>
      <c r="H208" s="66"/>
      <c r="I208" s="5"/>
      <c r="J208" s="5"/>
      <c r="K208" s="5"/>
      <c r="L208" s="5">
        <f t="shared" si="26"/>
        <v>-20</v>
      </c>
      <c r="M208" s="6">
        <f t="shared" si="27"/>
        <v>9.1666666666666667E-3</v>
      </c>
      <c r="N208" s="4"/>
    </row>
    <row r="209" spans="1:14" ht="13.5" thickBot="1" x14ac:dyDescent="0.25">
      <c r="A209" s="39">
        <f t="shared" si="25"/>
        <v>202</v>
      </c>
      <c r="B209" s="33">
        <f t="shared" si="21"/>
        <v>0</v>
      </c>
      <c r="C209" s="33">
        <f t="shared" si="22"/>
        <v>0</v>
      </c>
      <c r="D209" s="40">
        <f t="shared" si="23"/>
        <v>0</v>
      </c>
      <c r="E209" s="286">
        <f t="shared" si="24"/>
        <v>0</v>
      </c>
      <c r="F209" s="287"/>
      <c r="G209" s="288"/>
      <c r="H209" s="66"/>
      <c r="I209" s="5"/>
      <c r="J209" s="5"/>
      <c r="K209" s="5"/>
      <c r="L209" s="5">
        <f t="shared" si="26"/>
        <v>-21</v>
      </c>
      <c r="M209" s="6">
        <f t="shared" si="27"/>
        <v>9.1666666666666667E-3</v>
      </c>
      <c r="N209" s="4"/>
    </row>
    <row r="210" spans="1:14" ht="13.5" thickBot="1" x14ac:dyDescent="0.25">
      <c r="A210" s="39">
        <f t="shared" si="25"/>
        <v>203</v>
      </c>
      <c r="B210" s="33">
        <f t="shared" si="21"/>
        <v>0</v>
      </c>
      <c r="C210" s="33">
        <f t="shared" si="22"/>
        <v>0</v>
      </c>
      <c r="D210" s="40">
        <f t="shared" si="23"/>
        <v>0</v>
      </c>
      <c r="E210" s="286">
        <f t="shared" si="24"/>
        <v>0</v>
      </c>
      <c r="F210" s="287"/>
      <c r="G210" s="288"/>
      <c r="H210" s="66"/>
      <c r="I210" s="5"/>
      <c r="J210" s="5"/>
      <c r="K210" s="5"/>
      <c r="L210" s="5">
        <f t="shared" si="26"/>
        <v>-22</v>
      </c>
      <c r="M210" s="6">
        <f t="shared" si="27"/>
        <v>9.1666666666666667E-3</v>
      </c>
      <c r="N210" s="4"/>
    </row>
    <row r="211" spans="1:14" ht="13.5" thickBot="1" x14ac:dyDescent="0.25">
      <c r="A211" s="39">
        <f t="shared" si="25"/>
        <v>204</v>
      </c>
      <c r="B211" s="33">
        <f t="shared" si="21"/>
        <v>0</v>
      </c>
      <c r="C211" s="33">
        <f t="shared" si="22"/>
        <v>0</v>
      </c>
      <c r="D211" s="40">
        <f t="shared" si="23"/>
        <v>0</v>
      </c>
      <c r="E211" s="286">
        <f t="shared" si="24"/>
        <v>0</v>
      </c>
      <c r="F211" s="287"/>
      <c r="G211" s="288"/>
      <c r="H211" s="66"/>
      <c r="I211" s="5"/>
      <c r="J211" s="5"/>
      <c r="K211" s="5"/>
      <c r="L211" s="5">
        <f t="shared" si="26"/>
        <v>-23</v>
      </c>
      <c r="M211" s="6">
        <f t="shared" si="27"/>
        <v>9.1666666666666667E-3</v>
      </c>
      <c r="N211" s="4"/>
    </row>
    <row r="212" spans="1:14" ht="13.5" thickBot="1" x14ac:dyDescent="0.25">
      <c r="A212" s="39">
        <f t="shared" si="25"/>
        <v>205</v>
      </c>
      <c r="B212" s="33">
        <f t="shared" si="21"/>
        <v>0</v>
      </c>
      <c r="C212" s="33">
        <f t="shared" si="22"/>
        <v>0</v>
      </c>
      <c r="D212" s="40">
        <f t="shared" si="23"/>
        <v>0</v>
      </c>
      <c r="E212" s="286">
        <f t="shared" si="24"/>
        <v>0</v>
      </c>
      <c r="F212" s="287"/>
      <c r="G212" s="288"/>
      <c r="H212" s="66"/>
      <c r="I212" s="5"/>
      <c r="J212" s="5"/>
      <c r="K212" s="5"/>
      <c r="L212" s="5">
        <f t="shared" si="26"/>
        <v>-24</v>
      </c>
      <c r="M212" s="6">
        <f t="shared" si="27"/>
        <v>9.1666666666666667E-3</v>
      </c>
      <c r="N212" s="4"/>
    </row>
    <row r="213" spans="1:14" ht="13.5" thickBot="1" x14ac:dyDescent="0.25">
      <c r="A213" s="39">
        <f t="shared" si="25"/>
        <v>206</v>
      </c>
      <c r="B213" s="33">
        <f t="shared" si="21"/>
        <v>0</v>
      </c>
      <c r="C213" s="33">
        <f t="shared" si="22"/>
        <v>0</v>
      </c>
      <c r="D213" s="40">
        <f t="shared" si="23"/>
        <v>0</v>
      </c>
      <c r="E213" s="286">
        <f t="shared" si="24"/>
        <v>0</v>
      </c>
      <c r="F213" s="287"/>
      <c r="G213" s="288"/>
      <c r="H213" s="66"/>
      <c r="I213" s="5"/>
      <c r="J213" s="5"/>
      <c r="K213" s="5"/>
      <c r="L213" s="5">
        <f t="shared" si="26"/>
        <v>-25</v>
      </c>
      <c r="M213" s="6">
        <f t="shared" si="27"/>
        <v>9.1666666666666667E-3</v>
      </c>
      <c r="N213" s="4"/>
    </row>
    <row r="214" spans="1:14" ht="13.5" thickBot="1" x14ac:dyDescent="0.25">
      <c r="A214" s="39">
        <f t="shared" si="25"/>
        <v>207</v>
      </c>
      <c r="B214" s="33">
        <f t="shared" si="21"/>
        <v>0</v>
      </c>
      <c r="C214" s="33">
        <f t="shared" si="22"/>
        <v>0</v>
      </c>
      <c r="D214" s="40">
        <f t="shared" si="23"/>
        <v>0</v>
      </c>
      <c r="E214" s="286">
        <f t="shared" si="24"/>
        <v>0</v>
      </c>
      <c r="F214" s="287"/>
      <c r="G214" s="288"/>
      <c r="H214" s="66"/>
      <c r="I214" s="5"/>
      <c r="J214" s="5"/>
      <c r="K214" s="5"/>
      <c r="L214" s="5">
        <f t="shared" si="26"/>
        <v>-26</v>
      </c>
      <c r="M214" s="6">
        <f t="shared" si="27"/>
        <v>9.1666666666666667E-3</v>
      </c>
      <c r="N214" s="4"/>
    </row>
    <row r="215" spans="1:14" ht="13.5" thickBot="1" x14ac:dyDescent="0.25">
      <c r="A215" s="39">
        <f t="shared" si="25"/>
        <v>208</v>
      </c>
      <c r="B215" s="33">
        <f t="shared" si="21"/>
        <v>0</v>
      </c>
      <c r="C215" s="33">
        <f t="shared" si="22"/>
        <v>0</v>
      </c>
      <c r="D215" s="40">
        <f t="shared" si="23"/>
        <v>0</v>
      </c>
      <c r="E215" s="286">
        <f t="shared" si="24"/>
        <v>0</v>
      </c>
      <c r="F215" s="287"/>
      <c r="G215" s="288"/>
      <c r="H215" s="66"/>
      <c r="I215" s="5"/>
      <c r="J215" s="5"/>
      <c r="K215" s="5"/>
      <c r="L215" s="5">
        <f t="shared" si="26"/>
        <v>-27</v>
      </c>
      <c r="M215" s="6">
        <f t="shared" si="27"/>
        <v>9.1666666666666667E-3</v>
      </c>
      <c r="N215" s="4"/>
    </row>
    <row r="216" spans="1:14" ht="13.5" thickBot="1" x14ac:dyDescent="0.25">
      <c r="A216" s="39">
        <f t="shared" si="25"/>
        <v>209</v>
      </c>
      <c r="B216" s="33">
        <f t="shared" si="21"/>
        <v>0</v>
      </c>
      <c r="C216" s="33">
        <f t="shared" si="22"/>
        <v>0</v>
      </c>
      <c r="D216" s="40">
        <f t="shared" si="23"/>
        <v>0</v>
      </c>
      <c r="E216" s="286">
        <f t="shared" si="24"/>
        <v>0</v>
      </c>
      <c r="F216" s="287"/>
      <c r="G216" s="288"/>
      <c r="H216" s="66"/>
      <c r="I216" s="5"/>
      <c r="J216" s="5"/>
      <c r="K216" s="5"/>
      <c r="L216" s="5">
        <f t="shared" si="26"/>
        <v>-28</v>
      </c>
      <c r="M216" s="6">
        <f t="shared" si="27"/>
        <v>9.1666666666666667E-3</v>
      </c>
      <c r="N216" s="4"/>
    </row>
    <row r="217" spans="1:14" ht="13.5" thickBot="1" x14ac:dyDescent="0.25">
      <c r="A217" s="39">
        <f t="shared" si="25"/>
        <v>210</v>
      </c>
      <c r="B217" s="33">
        <f t="shared" si="21"/>
        <v>0</v>
      </c>
      <c r="C217" s="33">
        <f t="shared" si="22"/>
        <v>0</v>
      </c>
      <c r="D217" s="40">
        <f t="shared" si="23"/>
        <v>0</v>
      </c>
      <c r="E217" s="286">
        <f t="shared" si="24"/>
        <v>0</v>
      </c>
      <c r="F217" s="287"/>
      <c r="G217" s="288"/>
      <c r="H217" s="66"/>
      <c r="I217" s="5"/>
      <c r="J217" s="5"/>
      <c r="K217" s="5"/>
      <c r="L217" s="5">
        <f t="shared" si="26"/>
        <v>-29</v>
      </c>
      <c r="M217" s="6">
        <f t="shared" si="27"/>
        <v>9.1666666666666667E-3</v>
      </c>
      <c r="N217" s="4"/>
    </row>
    <row r="218" spans="1:14" ht="13.5" thickBot="1" x14ac:dyDescent="0.25">
      <c r="A218" s="39">
        <f t="shared" si="25"/>
        <v>211</v>
      </c>
      <c r="B218" s="33">
        <f t="shared" si="21"/>
        <v>0</v>
      </c>
      <c r="C218" s="33">
        <f t="shared" si="22"/>
        <v>0</v>
      </c>
      <c r="D218" s="40">
        <f t="shared" si="23"/>
        <v>0</v>
      </c>
      <c r="E218" s="286">
        <f t="shared" si="24"/>
        <v>0</v>
      </c>
      <c r="F218" s="287"/>
      <c r="G218" s="288"/>
      <c r="H218" s="66"/>
      <c r="I218" s="5"/>
      <c r="J218" s="5"/>
      <c r="K218" s="5"/>
      <c r="L218" s="5">
        <f t="shared" si="26"/>
        <v>-30</v>
      </c>
      <c r="M218" s="6">
        <f t="shared" si="27"/>
        <v>9.1666666666666667E-3</v>
      </c>
      <c r="N218" s="4"/>
    </row>
    <row r="219" spans="1:14" ht="13.5" thickBot="1" x14ac:dyDescent="0.25">
      <c r="A219" s="39">
        <f t="shared" si="25"/>
        <v>212</v>
      </c>
      <c r="B219" s="33">
        <f t="shared" si="21"/>
        <v>0</v>
      </c>
      <c r="C219" s="33">
        <f t="shared" si="22"/>
        <v>0</v>
      </c>
      <c r="D219" s="40">
        <f t="shared" si="23"/>
        <v>0</v>
      </c>
      <c r="E219" s="286">
        <f t="shared" si="24"/>
        <v>0</v>
      </c>
      <c r="F219" s="287"/>
      <c r="G219" s="288"/>
      <c r="H219" s="66"/>
      <c r="I219" s="5"/>
      <c r="J219" s="5"/>
      <c r="K219" s="5"/>
      <c r="L219" s="5">
        <f t="shared" si="26"/>
        <v>-31</v>
      </c>
      <c r="M219" s="6">
        <f t="shared" si="27"/>
        <v>9.1666666666666667E-3</v>
      </c>
      <c r="N219" s="4"/>
    </row>
    <row r="220" spans="1:14" ht="13.5" thickBot="1" x14ac:dyDescent="0.25">
      <c r="A220" s="39">
        <f t="shared" si="25"/>
        <v>213</v>
      </c>
      <c r="B220" s="33">
        <f t="shared" si="21"/>
        <v>0</v>
      </c>
      <c r="C220" s="33">
        <f t="shared" si="22"/>
        <v>0</v>
      </c>
      <c r="D220" s="40">
        <f t="shared" si="23"/>
        <v>0</v>
      </c>
      <c r="E220" s="286">
        <f t="shared" si="24"/>
        <v>0</v>
      </c>
      <c r="F220" s="287"/>
      <c r="G220" s="288"/>
      <c r="H220" s="66"/>
      <c r="I220" s="5"/>
      <c r="J220" s="5"/>
      <c r="K220" s="5"/>
      <c r="L220" s="5">
        <f t="shared" si="26"/>
        <v>-32</v>
      </c>
      <c r="M220" s="6">
        <f t="shared" si="27"/>
        <v>9.1666666666666667E-3</v>
      </c>
      <c r="N220" s="4"/>
    </row>
    <row r="221" spans="1:14" ht="13.5" thickBot="1" x14ac:dyDescent="0.25">
      <c r="A221" s="39">
        <f t="shared" si="25"/>
        <v>214</v>
      </c>
      <c r="B221" s="33">
        <f t="shared" si="21"/>
        <v>0</v>
      </c>
      <c r="C221" s="33">
        <f t="shared" si="22"/>
        <v>0</v>
      </c>
      <c r="D221" s="40">
        <f t="shared" si="23"/>
        <v>0</v>
      </c>
      <c r="E221" s="286">
        <f t="shared" si="24"/>
        <v>0</v>
      </c>
      <c r="F221" s="287"/>
      <c r="G221" s="288"/>
      <c r="H221" s="66"/>
      <c r="I221" s="5"/>
      <c r="J221" s="5"/>
      <c r="K221" s="5"/>
      <c r="L221" s="5">
        <f t="shared" si="26"/>
        <v>-33</v>
      </c>
      <c r="M221" s="6">
        <f t="shared" si="27"/>
        <v>9.1666666666666667E-3</v>
      </c>
      <c r="N221" s="4"/>
    </row>
    <row r="222" spans="1:14" ht="13.5" thickBot="1" x14ac:dyDescent="0.25">
      <c r="A222" s="39">
        <f t="shared" si="25"/>
        <v>215</v>
      </c>
      <c r="B222" s="33">
        <f t="shared" si="21"/>
        <v>0</v>
      </c>
      <c r="C222" s="33">
        <f t="shared" si="22"/>
        <v>0</v>
      </c>
      <c r="D222" s="40">
        <f t="shared" si="23"/>
        <v>0</v>
      </c>
      <c r="E222" s="286">
        <f t="shared" si="24"/>
        <v>0</v>
      </c>
      <c r="F222" s="287"/>
      <c r="G222" s="288"/>
      <c r="H222" s="66"/>
      <c r="I222" s="5"/>
      <c r="J222" s="5"/>
      <c r="K222" s="5"/>
      <c r="L222" s="5">
        <f t="shared" si="26"/>
        <v>-34</v>
      </c>
      <c r="M222" s="6">
        <f t="shared" si="27"/>
        <v>9.1666666666666667E-3</v>
      </c>
      <c r="N222" s="4"/>
    </row>
    <row r="223" spans="1:14" ht="13.5" thickBot="1" x14ac:dyDescent="0.25">
      <c r="A223" s="39">
        <f t="shared" si="25"/>
        <v>216</v>
      </c>
      <c r="B223" s="33">
        <f t="shared" si="21"/>
        <v>0</v>
      </c>
      <c r="C223" s="33">
        <f t="shared" si="22"/>
        <v>0</v>
      </c>
      <c r="D223" s="40">
        <f t="shared" si="23"/>
        <v>0</v>
      </c>
      <c r="E223" s="286">
        <f t="shared" si="24"/>
        <v>0</v>
      </c>
      <c r="F223" s="287"/>
      <c r="G223" s="288"/>
      <c r="H223" s="66"/>
      <c r="I223" s="5"/>
      <c r="J223" s="5"/>
      <c r="K223" s="5"/>
      <c r="L223" s="5">
        <f t="shared" si="26"/>
        <v>-35</v>
      </c>
      <c r="M223" s="6">
        <f t="shared" si="27"/>
        <v>9.1666666666666667E-3</v>
      </c>
      <c r="N223" s="4"/>
    </row>
    <row r="224" spans="1:14" ht="13.5" thickBot="1" x14ac:dyDescent="0.25">
      <c r="A224" s="39">
        <f t="shared" si="25"/>
        <v>217</v>
      </c>
      <c r="B224" s="33">
        <f t="shared" si="21"/>
        <v>0</v>
      </c>
      <c r="C224" s="33">
        <f t="shared" si="22"/>
        <v>0</v>
      </c>
      <c r="D224" s="40">
        <f t="shared" si="23"/>
        <v>0</v>
      </c>
      <c r="E224" s="286">
        <f t="shared" si="24"/>
        <v>0</v>
      </c>
      <c r="F224" s="287"/>
      <c r="G224" s="288"/>
      <c r="H224" s="66"/>
      <c r="I224" s="5"/>
      <c r="J224" s="5"/>
      <c r="K224" s="5"/>
      <c r="L224" s="5">
        <f t="shared" si="26"/>
        <v>-36</v>
      </c>
      <c r="M224" s="6">
        <f t="shared" si="27"/>
        <v>9.1666666666666667E-3</v>
      </c>
      <c r="N224" s="4"/>
    </row>
    <row r="225" spans="1:14" ht="13.5" thickBot="1" x14ac:dyDescent="0.25">
      <c r="A225" s="39">
        <f t="shared" si="25"/>
        <v>218</v>
      </c>
      <c r="B225" s="33">
        <f t="shared" si="21"/>
        <v>0</v>
      </c>
      <c r="C225" s="33">
        <f t="shared" si="22"/>
        <v>0</v>
      </c>
      <c r="D225" s="40">
        <f t="shared" si="23"/>
        <v>0</v>
      </c>
      <c r="E225" s="286">
        <f t="shared" si="24"/>
        <v>0</v>
      </c>
      <c r="F225" s="287"/>
      <c r="G225" s="288"/>
      <c r="H225" s="66"/>
      <c r="I225" s="5"/>
      <c r="J225" s="5"/>
      <c r="K225" s="5"/>
      <c r="L225" s="5">
        <f t="shared" si="26"/>
        <v>-37</v>
      </c>
      <c r="M225" s="6">
        <f t="shared" si="27"/>
        <v>9.1666666666666667E-3</v>
      </c>
      <c r="N225" s="4"/>
    </row>
    <row r="226" spans="1:14" ht="13.5" thickBot="1" x14ac:dyDescent="0.25">
      <c r="A226" s="39">
        <f t="shared" ref="A226:A241" si="28">A225+1</f>
        <v>219</v>
      </c>
      <c r="B226" s="33">
        <f t="shared" si="21"/>
        <v>0</v>
      </c>
      <c r="C226" s="33">
        <f t="shared" si="22"/>
        <v>0</v>
      </c>
      <c r="D226" s="40">
        <f t="shared" si="23"/>
        <v>0</v>
      </c>
      <c r="E226" s="286">
        <f t="shared" si="24"/>
        <v>0</v>
      </c>
      <c r="F226" s="287"/>
      <c r="G226" s="288"/>
      <c r="H226" s="66"/>
      <c r="I226" s="5"/>
      <c r="J226" s="5"/>
      <c r="K226" s="5"/>
      <c r="L226" s="5">
        <f t="shared" si="26"/>
        <v>-38</v>
      </c>
      <c r="M226" s="6">
        <f t="shared" si="27"/>
        <v>9.1666666666666667E-3</v>
      </c>
      <c r="N226" s="4"/>
    </row>
    <row r="227" spans="1:14" ht="13.5" thickBot="1" x14ac:dyDescent="0.25">
      <c r="A227" s="39">
        <f t="shared" si="28"/>
        <v>220</v>
      </c>
      <c r="B227" s="33">
        <f t="shared" si="21"/>
        <v>0</v>
      </c>
      <c r="C227" s="33">
        <f t="shared" si="22"/>
        <v>0</v>
      </c>
      <c r="D227" s="40">
        <f t="shared" si="23"/>
        <v>0</v>
      </c>
      <c r="E227" s="286">
        <f t="shared" si="24"/>
        <v>0</v>
      </c>
      <c r="F227" s="287"/>
      <c r="G227" s="288"/>
      <c r="H227" s="66"/>
      <c r="I227" s="5"/>
      <c r="J227" s="5"/>
      <c r="K227" s="5"/>
      <c r="L227" s="5">
        <f t="shared" si="26"/>
        <v>-39</v>
      </c>
      <c r="M227" s="6">
        <f t="shared" si="27"/>
        <v>9.1666666666666667E-3</v>
      </c>
      <c r="N227" s="4"/>
    </row>
    <row r="228" spans="1:14" ht="13.5" thickBot="1" x14ac:dyDescent="0.25">
      <c r="A228" s="39">
        <f t="shared" si="28"/>
        <v>221</v>
      </c>
      <c r="B228" s="33">
        <f t="shared" si="21"/>
        <v>0</v>
      </c>
      <c r="C228" s="33">
        <f t="shared" si="22"/>
        <v>0</v>
      </c>
      <c r="D228" s="40">
        <f t="shared" si="23"/>
        <v>0</v>
      </c>
      <c r="E228" s="286">
        <f t="shared" si="24"/>
        <v>0</v>
      </c>
      <c r="F228" s="287"/>
      <c r="G228" s="288"/>
      <c r="H228" s="66"/>
      <c r="I228" s="5"/>
      <c r="J228" s="5"/>
      <c r="K228" s="5"/>
      <c r="L228" s="5">
        <f t="shared" si="26"/>
        <v>-40</v>
      </c>
      <c r="M228" s="6">
        <f t="shared" si="27"/>
        <v>9.1666666666666667E-3</v>
      </c>
      <c r="N228" s="4"/>
    </row>
    <row r="229" spans="1:14" ht="13.5" thickBot="1" x14ac:dyDescent="0.25">
      <c r="A229" s="39">
        <f t="shared" si="28"/>
        <v>222</v>
      </c>
      <c r="B229" s="33">
        <f t="shared" si="21"/>
        <v>0</v>
      </c>
      <c r="C229" s="33">
        <f t="shared" si="22"/>
        <v>0</v>
      </c>
      <c r="D229" s="40">
        <f t="shared" si="23"/>
        <v>0</v>
      </c>
      <c r="E229" s="286">
        <f t="shared" si="24"/>
        <v>0</v>
      </c>
      <c r="F229" s="287"/>
      <c r="G229" s="288"/>
      <c r="H229" s="66"/>
      <c r="I229" s="5"/>
      <c r="J229" s="5"/>
      <c r="K229" s="5"/>
      <c r="L229" s="5">
        <f t="shared" si="26"/>
        <v>-41</v>
      </c>
      <c r="M229" s="6">
        <f t="shared" si="27"/>
        <v>9.1666666666666667E-3</v>
      </c>
      <c r="N229" s="4"/>
    </row>
    <row r="230" spans="1:14" ht="13.5" thickBot="1" x14ac:dyDescent="0.25">
      <c r="A230" s="39">
        <f t="shared" si="28"/>
        <v>223</v>
      </c>
      <c r="B230" s="33">
        <f t="shared" si="21"/>
        <v>0</v>
      </c>
      <c r="C230" s="33">
        <f t="shared" si="22"/>
        <v>0</v>
      </c>
      <c r="D230" s="40">
        <f t="shared" si="23"/>
        <v>0</v>
      </c>
      <c r="E230" s="286">
        <f t="shared" si="24"/>
        <v>0</v>
      </c>
      <c r="F230" s="287"/>
      <c r="G230" s="288"/>
      <c r="H230" s="66"/>
      <c r="I230" s="5"/>
      <c r="J230" s="5"/>
      <c r="K230" s="5"/>
      <c r="L230" s="5">
        <f t="shared" si="26"/>
        <v>-42</v>
      </c>
      <c r="M230" s="6">
        <f t="shared" si="27"/>
        <v>9.1666666666666667E-3</v>
      </c>
      <c r="N230" s="4"/>
    </row>
    <row r="231" spans="1:14" ht="13.5" thickBot="1" x14ac:dyDescent="0.25">
      <c r="A231" s="39">
        <f t="shared" si="28"/>
        <v>224</v>
      </c>
      <c r="B231" s="33">
        <f t="shared" si="21"/>
        <v>0</v>
      </c>
      <c r="C231" s="33">
        <f t="shared" si="22"/>
        <v>0</v>
      </c>
      <c r="D231" s="40">
        <f t="shared" si="23"/>
        <v>0</v>
      </c>
      <c r="E231" s="286">
        <f t="shared" si="24"/>
        <v>0</v>
      </c>
      <c r="F231" s="287"/>
      <c r="G231" s="288"/>
      <c r="H231" s="66"/>
      <c r="I231" s="5"/>
      <c r="J231" s="5"/>
      <c r="K231" s="5"/>
      <c r="L231" s="5">
        <f t="shared" si="26"/>
        <v>-43</v>
      </c>
      <c r="M231" s="6">
        <f t="shared" si="27"/>
        <v>9.1666666666666667E-3</v>
      </c>
      <c r="N231" s="4"/>
    </row>
    <row r="232" spans="1:14" ht="13.5" thickBot="1" x14ac:dyDescent="0.25">
      <c r="A232" s="39">
        <f t="shared" si="28"/>
        <v>225</v>
      </c>
      <c r="B232" s="33">
        <f t="shared" si="21"/>
        <v>0</v>
      </c>
      <c r="C232" s="33">
        <f t="shared" si="22"/>
        <v>0</v>
      </c>
      <c r="D232" s="40">
        <f t="shared" si="23"/>
        <v>0</v>
      </c>
      <c r="E232" s="286">
        <f t="shared" si="24"/>
        <v>0</v>
      </c>
      <c r="F232" s="287"/>
      <c r="G232" s="288"/>
      <c r="H232" s="66"/>
      <c r="I232" s="5"/>
      <c r="J232" s="5"/>
      <c r="K232" s="5"/>
      <c r="L232" s="5">
        <f t="shared" si="26"/>
        <v>-44</v>
      </c>
      <c r="M232" s="6">
        <f t="shared" si="27"/>
        <v>9.1666666666666667E-3</v>
      </c>
      <c r="N232" s="4"/>
    </row>
    <row r="233" spans="1:14" ht="13.5" thickBot="1" x14ac:dyDescent="0.25">
      <c r="A233" s="39">
        <f t="shared" si="28"/>
        <v>226</v>
      </c>
      <c r="B233" s="33">
        <f t="shared" si="21"/>
        <v>0</v>
      </c>
      <c r="C233" s="33">
        <f t="shared" si="22"/>
        <v>0</v>
      </c>
      <c r="D233" s="40">
        <f t="shared" si="23"/>
        <v>0</v>
      </c>
      <c r="E233" s="286">
        <f t="shared" si="24"/>
        <v>0</v>
      </c>
      <c r="F233" s="287"/>
      <c r="G233" s="288"/>
      <c r="H233" s="66"/>
      <c r="I233" s="5"/>
      <c r="J233" s="5"/>
      <c r="K233" s="5"/>
      <c r="L233" s="5">
        <f t="shared" si="26"/>
        <v>-45</v>
      </c>
      <c r="M233" s="6">
        <f t="shared" si="27"/>
        <v>9.1666666666666667E-3</v>
      </c>
      <c r="N233" s="4"/>
    </row>
    <row r="234" spans="1:14" ht="13.5" thickBot="1" x14ac:dyDescent="0.25">
      <c r="A234" s="39">
        <f t="shared" si="28"/>
        <v>227</v>
      </c>
      <c r="B234" s="33">
        <f t="shared" si="21"/>
        <v>0</v>
      </c>
      <c r="C234" s="33">
        <f t="shared" si="22"/>
        <v>0</v>
      </c>
      <c r="D234" s="40">
        <f t="shared" si="23"/>
        <v>0</v>
      </c>
      <c r="E234" s="286">
        <f t="shared" si="24"/>
        <v>0</v>
      </c>
      <c r="F234" s="287"/>
      <c r="G234" s="288"/>
      <c r="H234" s="66"/>
      <c r="I234" s="5"/>
      <c r="J234" s="5"/>
      <c r="K234" s="5"/>
      <c r="L234" s="5">
        <f t="shared" si="26"/>
        <v>-46</v>
      </c>
      <c r="M234" s="6">
        <f t="shared" si="27"/>
        <v>9.1666666666666667E-3</v>
      </c>
      <c r="N234" s="4"/>
    </row>
    <row r="235" spans="1:14" ht="13.5" thickBot="1" x14ac:dyDescent="0.25">
      <c r="A235" s="39">
        <f t="shared" si="28"/>
        <v>228</v>
      </c>
      <c r="B235" s="33">
        <f t="shared" si="21"/>
        <v>0</v>
      </c>
      <c r="C235" s="33">
        <f t="shared" si="22"/>
        <v>0</v>
      </c>
      <c r="D235" s="40">
        <f t="shared" si="23"/>
        <v>0</v>
      </c>
      <c r="E235" s="286">
        <f t="shared" si="24"/>
        <v>0</v>
      </c>
      <c r="F235" s="287"/>
      <c r="G235" s="288"/>
      <c r="H235" s="66"/>
      <c r="I235" s="5"/>
      <c r="J235" s="5"/>
      <c r="K235" s="5"/>
      <c r="L235" s="5">
        <f t="shared" si="26"/>
        <v>-47</v>
      </c>
      <c r="M235" s="6">
        <f t="shared" si="27"/>
        <v>9.1666666666666667E-3</v>
      </c>
      <c r="N235" s="4"/>
    </row>
    <row r="236" spans="1:14" ht="13.5" thickBot="1" x14ac:dyDescent="0.25">
      <c r="A236" s="39">
        <f t="shared" si="28"/>
        <v>229</v>
      </c>
      <c r="B236" s="33">
        <f t="shared" ref="B236:B247" si="29">IF(OR(B235&lt;0,B235&lt;E235),0,(IF(H235=0,B235-D235,B235-H235-D235)))</f>
        <v>0</v>
      </c>
      <c r="C236" s="33">
        <f t="shared" ref="C236:C247" si="30">B236*M236</f>
        <v>0</v>
      </c>
      <c r="D236" s="40">
        <f t="shared" ref="D236:D247" si="31">IF(B236&lt;=D235,B236,E236-C236)</f>
        <v>0</v>
      </c>
      <c r="E236" s="286">
        <f t="shared" ref="E236:E247" si="32">IF(B236&lt;=D235,B236+C236,IF($L$3=1,B236*(M236/(1-(1+M236)^-(L236-0))),$B$3*($M$8/(1-(1+$M$8)^-($L$8-0)))))</f>
        <v>0</v>
      </c>
      <c r="F236" s="287"/>
      <c r="G236" s="288"/>
      <c r="H236" s="66"/>
      <c r="I236" s="5"/>
      <c r="J236" s="5"/>
      <c r="K236" s="5"/>
      <c r="L236" s="5">
        <f t="shared" si="26"/>
        <v>-48</v>
      </c>
      <c r="M236" s="6">
        <f t="shared" si="27"/>
        <v>9.1666666666666667E-3</v>
      </c>
      <c r="N236" s="4"/>
    </row>
    <row r="237" spans="1:14" ht="13.5" thickBot="1" x14ac:dyDescent="0.25">
      <c r="A237" s="39">
        <f t="shared" si="28"/>
        <v>230</v>
      </c>
      <c r="B237" s="33">
        <f t="shared" si="29"/>
        <v>0</v>
      </c>
      <c r="C237" s="33">
        <f t="shared" si="30"/>
        <v>0</v>
      </c>
      <c r="D237" s="40">
        <f t="shared" si="31"/>
        <v>0</v>
      </c>
      <c r="E237" s="286">
        <f t="shared" si="32"/>
        <v>0</v>
      </c>
      <c r="F237" s="287"/>
      <c r="G237" s="288"/>
      <c r="H237" s="66"/>
      <c r="I237" s="5"/>
      <c r="J237" s="5"/>
      <c r="K237" s="5"/>
      <c r="L237" s="5">
        <f t="shared" si="26"/>
        <v>-49</v>
      </c>
      <c r="M237" s="6">
        <f t="shared" si="27"/>
        <v>9.1666666666666667E-3</v>
      </c>
      <c r="N237" s="4"/>
    </row>
    <row r="238" spans="1:14" ht="13.5" thickBot="1" x14ac:dyDescent="0.25">
      <c r="A238" s="39">
        <f t="shared" si="28"/>
        <v>231</v>
      </c>
      <c r="B238" s="33">
        <f t="shared" si="29"/>
        <v>0</v>
      </c>
      <c r="C238" s="33">
        <f t="shared" si="30"/>
        <v>0</v>
      </c>
      <c r="D238" s="40">
        <f t="shared" si="31"/>
        <v>0</v>
      </c>
      <c r="E238" s="286">
        <f t="shared" si="32"/>
        <v>0</v>
      </c>
      <c r="F238" s="287"/>
      <c r="G238" s="288"/>
      <c r="H238" s="66"/>
      <c r="I238" s="5"/>
      <c r="J238" s="5"/>
      <c r="K238" s="5"/>
      <c r="L238" s="5">
        <f t="shared" si="26"/>
        <v>-50</v>
      </c>
      <c r="M238" s="6">
        <f t="shared" si="27"/>
        <v>9.1666666666666667E-3</v>
      </c>
      <c r="N238" s="4"/>
    </row>
    <row r="239" spans="1:14" ht="13.5" thickBot="1" x14ac:dyDescent="0.25">
      <c r="A239" s="39">
        <f t="shared" si="28"/>
        <v>232</v>
      </c>
      <c r="B239" s="33">
        <f t="shared" si="29"/>
        <v>0</v>
      </c>
      <c r="C239" s="33">
        <f t="shared" si="30"/>
        <v>0</v>
      </c>
      <c r="D239" s="40">
        <f t="shared" si="31"/>
        <v>0</v>
      </c>
      <c r="E239" s="286">
        <f t="shared" si="32"/>
        <v>0</v>
      </c>
      <c r="F239" s="287"/>
      <c r="G239" s="288"/>
      <c r="H239" s="66"/>
      <c r="I239" s="5"/>
      <c r="J239" s="5"/>
      <c r="K239" s="5"/>
      <c r="L239" s="5">
        <f t="shared" si="26"/>
        <v>-51</v>
      </c>
      <c r="M239" s="6">
        <f t="shared" si="27"/>
        <v>9.1666666666666667E-3</v>
      </c>
      <c r="N239" s="4"/>
    </row>
    <row r="240" spans="1:14" ht="13.5" thickBot="1" x14ac:dyDescent="0.25">
      <c r="A240" s="39">
        <f t="shared" si="28"/>
        <v>233</v>
      </c>
      <c r="B240" s="33">
        <f t="shared" si="29"/>
        <v>0</v>
      </c>
      <c r="C240" s="33">
        <f t="shared" si="30"/>
        <v>0</v>
      </c>
      <c r="D240" s="40">
        <f t="shared" si="31"/>
        <v>0</v>
      </c>
      <c r="E240" s="286">
        <f t="shared" si="32"/>
        <v>0</v>
      </c>
      <c r="F240" s="287"/>
      <c r="G240" s="288"/>
      <c r="H240" s="66"/>
      <c r="I240" s="5"/>
      <c r="J240" s="5"/>
      <c r="K240" s="5"/>
      <c r="L240" s="5">
        <f t="shared" si="26"/>
        <v>-52</v>
      </c>
      <c r="M240" s="6">
        <f t="shared" si="27"/>
        <v>9.1666666666666667E-3</v>
      </c>
      <c r="N240" s="4"/>
    </row>
    <row r="241" spans="1:14" ht="13.5" thickBot="1" x14ac:dyDescent="0.25">
      <c r="A241" s="39">
        <f t="shared" si="28"/>
        <v>234</v>
      </c>
      <c r="B241" s="33">
        <f t="shared" si="29"/>
        <v>0</v>
      </c>
      <c r="C241" s="33">
        <f t="shared" si="30"/>
        <v>0</v>
      </c>
      <c r="D241" s="40">
        <f t="shared" si="31"/>
        <v>0</v>
      </c>
      <c r="E241" s="286">
        <f t="shared" si="32"/>
        <v>0</v>
      </c>
      <c r="F241" s="287"/>
      <c r="G241" s="288"/>
      <c r="H241" s="66"/>
      <c r="I241" s="5"/>
      <c r="J241" s="5"/>
      <c r="K241" s="5"/>
      <c r="L241" s="5">
        <f t="shared" si="26"/>
        <v>-53</v>
      </c>
      <c r="M241" s="6">
        <f t="shared" si="27"/>
        <v>9.1666666666666667E-3</v>
      </c>
      <c r="N241" s="4"/>
    </row>
    <row r="242" spans="1:14" ht="13.5" thickBot="1" x14ac:dyDescent="0.25">
      <c r="A242" s="39">
        <f t="shared" ref="A242:A307" si="33">A241+1</f>
        <v>235</v>
      </c>
      <c r="B242" s="33">
        <f t="shared" si="29"/>
        <v>0</v>
      </c>
      <c r="C242" s="33">
        <f t="shared" si="30"/>
        <v>0</v>
      </c>
      <c r="D242" s="40">
        <f t="shared" si="31"/>
        <v>0</v>
      </c>
      <c r="E242" s="286">
        <f t="shared" si="32"/>
        <v>0</v>
      </c>
      <c r="F242" s="287"/>
      <c r="G242" s="288"/>
      <c r="H242" s="66"/>
      <c r="I242" s="5"/>
      <c r="J242" s="5"/>
      <c r="K242" s="5"/>
      <c r="L242" s="5">
        <f t="shared" si="26"/>
        <v>-54</v>
      </c>
      <c r="M242" s="6">
        <f t="shared" si="27"/>
        <v>9.1666666666666667E-3</v>
      </c>
      <c r="N242" s="4"/>
    </row>
    <row r="243" spans="1:14" ht="13.5" thickBot="1" x14ac:dyDescent="0.25">
      <c r="A243" s="39">
        <f t="shared" si="33"/>
        <v>236</v>
      </c>
      <c r="B243" s="33">
        <f t="shared" si="29"/>
        <v>0</v>
      </c>
      <c r="C243" s="33">
        <f t="shared" si="30"/>
        <v>0</v>
      </c>
      <c r="D243" s="40">
        <f t="shared" si="31"/>
        <v>0</v>
      </c>
      <c r="E243" s="286">
        <f t="shared" si="32"/>
        <v>0</v>
      </c>
      <c r="F243" s="287"/>
      <c r="G243" s="288"/>
      <c r="H243" s="66"/>
      <c r="I243" s="5"/>
      <c r="J243" s="5"/>
      <c r="K243" s="5"/>
      <c r="L243" s="5">
        <f t="shared" si="26"/>
        <v>-55</v>
      </c>
      <c r="M243" s="6">
        <f t="shared" si="27"/>
        <v>9.1666666666666667E-3</v>
      </c>
      <c r="N243" s="4"/>
    </row>
    <row r="244" spans="1:14" ht="13.5" thickBot="1" x14ac:dyDescent="0.25">
      <c r="A244" s="39">
        <f t="shared" si="33"/>
        <v>237</v>
      </c>
      <c r="B244" s="33">
        <f t="shared" si="29"/>
        <v>0</v>
      </c>
      <c r="C244" s="33">
        <f t="shared" si="30"/>
        <v>0</v>
      </c>
      <c r="D244" s="40">
        <f t="shared" si="31"/>
        <v>0</v>
      </c>
      <c r="E244" s="286">
        <f t="shared" si="32"/>
        <v>0</v>
      </c>
      <c r="F244" s="287"/>
      <c r="G244" s="288"/>
      <c r="H244" s="66"/>
      <c r="I244" s="5"/>
      <c r="J244" s="5"/>
      <c r="K244" s="5"/>
      <c r="L244" s="5">
        <f t="shared" si="26"/>
        <v>-56</v>
      </c>
      <c r="M244" s="6">
        <f t="shared" si="27"/>
        <v>9.1666666666666667E-3</v>
      </c>
      <c r="N244" s="4"/>
    </row>
    <row r="245" spans="1:14" ht="13.5" thickBot="1" x14ac:dyDescent="0.25">
      <c r="A245" s="39">
        <f t="shared" si="33"/>
        <v>238</v>
      </c>
      <c r="B245" s="33">
        <f t="shared" si="29"/>
        <v>0</v>
      </c>
      <c r="C245" s="33">
        <f t="shared" si="30"/>
        <v>0</v>
      </c>
      <c r="D245" s="40">
        <f t="shared" si="31"/>
        <v>0</v>
      </c>
      <c r="E245" s="286">
        <f t="shared" si="32"/>
        <v>0</v>
      </c>
      <c r="F245" s="287"/>
      <c r="G245" s="288"/>
      <c r="H245" s="66"/>
      <c r="I245" s="5"/>
      <c r="J245" s="5"/>
      <c r="K245" s="5"/>
      <c r="L245" s="5">
        <f t="shared" si="26"/>
        <v>-57</v>
      </c>
      <c r="M245" s="6">
        <f t="shared" si="27"/>
        <v>9.1666666666666667E-3</v>
      </c>
      <c r="N245" s="4"/>
    </row>
    <row r="246" spans="1:14" ht="13.5" thickBot="1" x14ac:dyDescent="0.25">
      <c r="A246" s="39">
        <f t="shared" si="33"/>
        <v>239</v>
      </c>
      <c r="B246" s="33">
        <f t="shared" si="29"/>
        <v>0</v>
      </c>
      <c r="C246" s="33">
        <f t="shared" si="30"/>
        <v>0</v>
      </c>
      <c r="D246" s="40">
        <f t="shared" si="31"/>
        <v>0</v>
      </c>
      <c r="E246" s="286">
        <f t="shared" si="32"/>
        <v>0</v>
      </c>
      <c r="F246" s="287"/>
      <c r="G246" s="288"/>
      <c r="H246" s="66"/>
      <c r="I246" s="5"/>
      <c r="J246" s="5"/>
      <c r="K246" s="5"/>
      <c r="L246" s="5">
        <f t="shared" si="26"/>
        <v>-58</v>
      </c>
      <c r="M246" s="6">
        <f t="shared" si="27"/>
        <v>9.1666666666666667E-3</v>
      </c>
      <c r="N246" s="4"/>
    </row>
    <row r="247" spans="1:14" ht="13.5" thickBot="1" x14ac:dyDescent="0.25">
      <c r="A247" s="39">
        <f t="shared" si="33"/>
        <v>240</v>
      </c>
      <c r="B247" s="33">
        <f t="shared" si="29"/>
        <v>0</v>
      </c>
      <c r="C247" s="33">
        <f t="shared" si="30"/>
        <v>0</v>
      </c>
      <c r="D247" s="40">
        <f t="shared" si="31"/>
        <v>0</v>
      </c>
      <c r="E247" s="286">
        <f t="shared" si="32"/>
        <v>0</v>
      </c>
      <c r="F247" s="287"/>
      <c r="G247" s="288"/>
      <c r="H247" s="66"/>
      <c r="I247" s="5"/>
      <c r="J247" s="5"/>
      <c r="K247" s="5"/>
      <c r="L247" s="5">
        <f t="shared" si="26"/>
        <v>-59</v>
      </c>
      <c r="M247" s="6">
        <f t="shared" si="27"/>
        <v>9.1666666666666667E-3</v>
      </c>
      <c r="N247" s="4"/>
    </row>
    <row r="248" spans="1:14" ht="13.5" thickBot="1" x14ac:dyDescent="0.25">
      <c r="A248" s="39">
        <f t="shared" si="33"/>
        <v>241</v>
      </c>
      <c r="B248" s="33">
        <f t="shared" ref="B248:B306" si="34">IF(OR(B247&lt;0,B247&lt;E247),0,(IF(H247=0,B247-D247,B247-H247-D247)))</f>
        <v>0</v>
      </c>
      <c r="C248" s="33">
        <f t="shared" ref="C248:C279" si="35">B248*M248</f>
        <v>0</v>
      </c>
      <c r="D248" s="40">
        <f t="shared" ref="D248:D306" si="36">IF(B248&lt;=D247,B248,E248-C248)</f>
        <v>0</v>
      </c>
      <c r="E248" s="286">
        <f t="shared" ref="E248:E306" si="37">IF(B248&lt;=D247,B248+C248,IF($L$3=1,B248*(M248/(1-(1+M248)^-(L248-0))),$B$3*($M$8/(1-(1+$M$8)^-($L$8-0)))))</f>
        <v>0</v>
      </c>
      <c r="F248" s="287"/>
      <c r="G248" s="288"/>
      <c r="H248" s="66"/>
      <c r="I248" s="5"/>
      <c r="J248" s="5"/>
      <c r="K248" s="5"/>
      <c r="L248" s="5">
        <f t="shared" ref="L248:L311" si="38">L247-1</f>
        <v>-60</v>
      </c>
      <c r="M248" s="6">
        <f t="shared" ref="M248:M311" si="39">M247</f>
        <v>9.1666666666666667E-3</v>
      </c>
      <c r="N248" s="4"/>
    </row>
    <row r="249" spans="1:14" ht="13.5" thickBot="1" x14ac:dyDescent="0.25">
      <c r="A249" s="39">
        <f t="shared" si="33"/>
        <v>242</v>
      </c>
      <c r="B249" s="33">
        <f t="shared" si="34"/>
        <v>0</v>
      </c>
      <c r="C249" s="33">
        <f t="shared" si="35"/>
        <v>0</v>
      </c>
      <c r="D249" s="40">
        <f t="shared" si="36"/>
        <v>0</v>
      </c>
      <c r="E249" s="286">
        <f t="shared" si="37"/>
        <v>0</v>
      </c>
      <c r="F249" s="287"/>
      <c r="G249" s="288"/>
      <c r="H249" s="66"/>
      <c r="I249" s="5"/>
      <c r="J249" s="5"/>
      <c r="K249" s="5"/>
      <c r="L249" s="5">
        <f t="shared" si="38"/>
        <v>-61</v>
      </c>
      <c r="M249" s="6">
        <f t="shared" si="39"/>
        <v>9.1666666666666667E-3</v>
      </c>
      <c r="N249" s="4"/>
    </row>
    <row r="250" spans="1:14" ht="13.5" thickBot="1" x14ac:dyDescent="0.25">
      <c r="A250" s="39">
        <f t="shared" si="33"/>
        <v>243</v>
      </c>
      <c r="B250" s="33">
        <f t="shared" si="34"/>
        <v>0</v>
      </c>
      <c r="C250" s="33">
        <f t="shared" si="35"/>
        <v>0</v>
      </c>
      <c r="D250" s="40">
        <f t="shared" si="36"/>
        <v>0</v>
      </c>
      <c r="E250" s="286">
        <f t="shared" si="37"/>
        <v>0</v>
      </c>
      <c r="F250" s="287"/>
      <c r="G250" s="288"/>
      <c r="H250" s="66"/>
      <c r="I250" s="5"/>
      <c r="J250" s="5"/>
      <c r="K250" s="5"/>
      <c r="L250" s="5">
        <f t="shared" si="38"/>
        <v>-62</v>
      </c>
      <c r="M250" s="6">
        <f t="shared" si="39"/>
        <v>9.1666666666666667E-3</v>
      </c>
      <c r="N250" s="4"/>
    </row>
    <row r="251" spans="1:14" ht="13.5" thickBot="1" x14ac:dyDescent="0.25">
      <c r="A251" s="39">
        <f t="shared" si="33"/>
        <v>244</v>
      </c>
      <c r="B251" s="33">
        <f t="shared" si="34"/>
        <v>0</v>
      </c>
      <c r="C251" s="33">
        <f t="shared" si="35"/>
        <v>0</v>
      </c>
      <c r="D251" s="40">
        <f t="shared" si="36"/>
        <v>0</v>
      </c>
      <c r="E251" s="286">
        <f t="shared" si="37"/>
        <v>0</v>
      </c>
      <c r="F251" s="287"/>
      <c r="G251" s="288"/>
      <c r="H251" s="66"/>
      <c r="I251" s="5"/>
      <c r="J251" s="5"/>
      <c r="K251" s="5"/>
      <c r="L251" s="5">
        <f t="shared" si="38"/>
        <v>-63</v>
      </c>
      <c r="M251" s="6">
        <f t="shared" si="39"/>
        <v>9.1666666666666667E-3</v>
      </c>
      <c r="N251" s="4"/>
    </row>
    <row r="252" spans="1:14" ht="13.5" thickBot="1" x14ac:dyDescent="0.25">
      <c r="A252" s="39">
        <f t="shared" si="33"/>
        <v>245</v>
      </c>
      <c r="B252" s="33">
        <f t="shared" si="34"/>
        <v>0</v>
      </c>
      <c r="C252" s="33">
        <f t="shared" si="35"/>
        <v>0</v>
      </c>
      <c r="D252" s="40">
        <f t="shared" si="36"/>
        <v>0</v>
      </c>
      <c r="E252" s="286">
        <f t="shared" si="37"/>
        <v>0</v>
      </c>
      <c r="F252" s="287"/>
      <c r="G252" s="288"/>
      <c r="H252" s="66"/>
      <c r="I252" s="5"/>
      <c r="J252" s="5"/>
      <c r="K252" s="5"/>
      <c r="L252" s="5">
        <f t="shared" si="38"/>
        <v>-64</v>
      </c>
      <c r="M252" s="6">
        <f t="shared" si="39"/>
        <v>9.1666666666666667E-3</v>
      </c>
      <c r="N252" s="4"/>
    </row>
    <row r="253" spans="1:14" ht="13.5" thickBot="1" x14ac:dyDescent="0.25">
      <c r="A253" s="39">
        <f t="shared" si="33"/>
        <v>246</v>
      </c>
      <c r="B253" s="33">
        <f t="shared" si="34"/>
        <v>0</v>
      </c>
      <c r="C253" s="33">
        <f t="shared" si="35"/>
        <v>0</v>
      </c>
      <c r="D253" s="40">
        <f t="shared" si="36"/>
        <v>0</v>
      </c>
      <c r="E253" s="286">
        <f t="shared" si="37"/>
        <v>0</v>
      </c>
      <c r="F253" s="287"/>
      <c r="G253" s="288"/>
      <c r="H253" s="66"/>
      <c r="I253" s="5"/>
      <c r="J253" s="5"/>
      <c r="K253" s="5"/>
      <c r="L253" s="5">
        <f t="shared" si="38"/>
        <v>-65</v>
      </c>
      <c r="M253" s="6">
        <f t="shared" si="39"/>
        <v>9.1666666666666667E-3</v>
      </c>
      <c r="N253" s="4"/>
    </row>
    <row r="254" spans="1:14" ht="13.5" thickBot="1" x14ac:dyDescent="0.25">
      <c r="A254" s="39">
        <f t="shared" si="33"/>
        <v>247</v>
      </c>
      <c r="B254" s="33">
        <f t="shared" si="34"/>
        <v>0</v>
      </c>
      <c r="C254" s="33">
        <f t="shared" si="35"/>
        <v>0</v>
      </c>
      <c r="D254" s="40">
        <f t="shared" si="36"/>
        <v>0</v>
      </c>
      <c r="E254" s="286">
        <f t="shared" si="37"/>
        <v>0</v>
      </c>
      <c r="F254" s="287"/>
      <c r="G254" s="288"/>
      <c r="H254" s="66"/>
      <c r="I254" s="5"/>
      <c r="J254" s="5"/>
      <c r="K254" s="5"/>
      <c r="L254" s="5">
        <f t="shared" si="38"/>
        <v>-66</v>
      </c>
      <c r="M254" s="6">
        <f t="shared" si="39"/>
        <v>9.1666666666666667E-3</v>
      </c>
      <c r="N254" s="4"/>
    </row>
    <row r="255" spans="1:14" ht="13.5" thickBot="1" x14ac:dyDescent="0.25">
      <c r="A255" s="39">
        <f t="shared" si="33"/>
        <v>248</v>
      </c>
      <c r="B255" s="33">
        <f t="shared" si="34"/>
        <v>0</v>
      </c>
      <c r="C255" s="33">
        <f t="shared" si="35"/>
        <v>0</v>
      </c>
      <c r="D255" s="40">
        <f t="shared" si="36"/>
        <v>0</v>
      </c>
      <c r="E255" s="286">
        <f t="shared" si="37"/>
        <v>0</v>
      </c>
      <c r="F255" s="287"/>
      <c r="G255" s="288"/>
      <c r="H255" s="66"/>
      <c r="I255" s="5"/>
      <c r="J255" s="5"/>
      <c r="K255" s="5"/>
      <c r="L255" s="5">
        <f t="shared" si="38"/>
        <v>-67</v>
      </c>
      <c r="M255" s="6">
        <f t="shared" si="39"/>
        <v>9.1666666666666667E-3</v>
      </c>
      <c r="N255" s="4"/>
    </row>
    <row r="256" spans="1:14" ht="13.5" thickBot="1" x14ac:dyDescent="0.25">
      <c r="A256" s="39">
        <f t="shared" si="33"/>
        <v>249</v>
      </c>
      <c r="B256" s="33">
        <f t="shared" si="34"/>
        <v>0</v>
      </c>
      <c r="C256" s="33">
        <f t="shared" si="35"/>
        <v>0</v>
      </c>
      <c r="D256" s="40">
        <f t="shared" si="36"/>
        <v>0</v>
      </c>
      <c r="E256" s="286">
        <f t="shared" si="37"/>
        <v>0</v>
      </c>
      <c r="F256" s="287"/>
      <c r="G256" s="288"/>
      <c r="H256" s="66"/>
      <c r="I256" s="5"/>
      <c r="J256" s="5"/>
      <c r="K256" s="5"/>
      <c r="L256" s="5">
        <f t="shared" si="38"/>
        <v>-68</v>
      </c>
      <c r="M256" s="6">
        <f t="shared" si="39"/>
        <v>9.1666666666666667E-3</v>
      </c>
      <c r="N256" s="4"/>
    </row>
    <row r="257" spans="1:14" ht="13.5" thickBot="1" x14ac:dyDescent="0.25">
      <c r="A257" s="39">
        <f t="shared" si="33"/>
        <v>250</v>
      </c>
      <c r="B257" s="33">
        <f t="shared" si="34"/>
        <v>0</v>
      </c>
      <c r="C257" s="33">
        <f t="shared" si="35"/>
        <v>0</v>
      </c>
      <c r="D257" s="40">
        <f t="shared" si="36"/>
        <v>0</v>
      </c>
      <c r="E257" s="286">
        <f t="shared" si="37"/>
        <v>0</v>
      </c>
      <c r="F257" s="287"/>
      <c r="G257" s="288"/>
      <c r="H257" s="66"/>
      <c r="I257" s="5"/>
      <c r="J257" s="5"/>
      <c r="K257" s="5"/>
      <c r="L257" s="5">
        <f t="shared" si="38"/>
        <v>-69</v>
      </c>
      <c r="M257" s="6">
        <f t="shared" si="39"/>
        <v>9.1666666666666667E-3</v>
      </c>
      <c r="N257" s="4"/>
    </row>
    <row r="258" spans="1:14" ht="13.5" thickBot="1" x14ac:dyDescent="0.25">
      <c r="A258" s="39">
        <f t="shared" si="33"/>
        <v>251</v>
      </c>
      <c r="B258" s="33">
        <f t="shared" si="34"/>
        <v>0</v>
      </c>
      <c r="C258" s="33">
        <f t="shared" si="35"/>
        <v>0</v>
      </c>
      <c r="D258" s="40">
        <f t="shared" si="36"/>
        <v>0</v>
      </c>
      <c r="E258" s="286">
        <f t="shared" si="37"/>
        <v>0</v>
      </c>
      <c r="F258" s="287"/>
      <c r="G258" s="288"/>
      <c r="H258" s="66"/>
      <c r="I258" s="5"/>
      <c r="J258" s="5"/>
      <c r="K258" s="5"/>
      <c r="L258" s="5">
        <f t="shared" si="38"/>
        <v>-70</v>
      </c>
      <c r="M258" s="6">
        <f t="shared" si="39"/>
        <v>9.1666666666666667E-3</v>
      </c>
      <c r="N258" s="4"/>
    </row>
    <row r="259" spans="1:14" ht="13.5" thickBot="1" x14ac:dyDescent="0.25">
      <c r="A259" s="39">
        <f t="shared" si="33"/>
        <v>252</v>
      </c>
      <c r="B259" s="33">
        <f t="shared" si="34"/>
        <v>0</v>
      </c>
      <c r="C259" s="33">
        <f t="shared" si="35"/>
        <v>0</v>
      </c>
      <c r="D259" s="40">
        <f t="shared" si="36"/>
        <v>0</v>
      </c>
      <c r="E259" s="286">
        <f t="shared" si="37"/>
        <v>0</v>
      </c>
      <c r="F259" s="287"/>
      <c r="G259" s="288"/>
      <c r="H259" s="66"/>
      <c r="I259" s="5"/>
      <c r="J259" s="5"/>
      <c r="K259" s="5"/>
      <c r="L259" s="5">
        <f t="shared" si="38"/>
        <v>-71</v>
      </c>
      <c r="M259" s="6">
        <f t="shared" si="39"/>
        <v>9.1666666666666667E-3</v>
      </c>
      <c r="N259" s="4"/>
    </row>
    <row r="260" spans="1:14" ht="13.5" thickBot="1" x14ac:dyDescent="0.25">
      <c r="A260" s="39">
        <f t="shared" si="33"/>
        <v>253</v>
      </c>
      <c r="B260" s="33">
        <f t="shared" si="34"/>
        <v>0</v>
      </c>
      <c r="C260" s="33">
        <f t="shared" si="35"/>
        <v>0</v>
      </c>
      <c r="D260" s="40">
        <f t="shared" si="36"/>
        <v>0</v>
      </c>
      <c r="E260" s="286">
        <f t="shared" si="37"/>
        <v>0</v>
      </c>
      <c r="F260" s="287"/>
      <c r="G260" s="288"/>
      <c r="H260" s="66"/>
      <c r="I260" s="5"/>
      <c r="J260" s="5"/>
      <c r="K260" s="5"/>
      <c r="L260" s="5">
        <f t="shared" si="38"/>
        <v>-72</v>
      </c>
      <c r="M260" s="6">
        <f t="shared" si="39"/>
        <v>9.1666666666666667E-3</v>
      </c>
      <c r="N260" s="4"/>
    </row>
    <row r="261" spans="1:14" ht="13.5" thickBot="1" x14ac:dyDescent="0.25">
      <c r="A261" s="39">
        <f t="shared" si="33"/>
        <v>254</v>
      </c>
      <c r="B261" s="33">
        <f t="shared" si="34"/>
        <v>0</v>
      </c>
      <c r="C261" s="33">
        <f t="shared" si="35"/>
        <v>0</v>
      </c>
      <c r="D261" s="40">
        <f t="shared" si="36"/>
        <v>0</v>
      </c>
      <c r="E261" s="286">
        <f t="shared" si="37"/>
        <v>0</v>
      </c>
      <c r="F261" s="287"/>
      <c r="G261" s="288"/>
      <c r="H261" s="66"/>
      <c r="I261" s="5"/>
      <c r="J261" s="5"/>
      <c r="K261" s="5"/>
      <c r="L261" s="5">
        <f t="shared" si="38"/>
        <v>-73</v>
      </c>
      <c r="M261" s="6">
        <f t="shared" si="39"/>
        <v>9.1666666666666667E-3</v>
      </c>
      <c r="N261" s="4"/>
    </row>
    <row r="262" spans="1:14" ht="13.5" thickBot="1" x14ac:dyDescent="0.25">
      <c r="A262" s="39">
        <f t="shared" si="33"/>
        <v>255</v>
      </c>
      <c r="B262" s="33">
        <f t="shared" si="34"/>
        <v>0</v>
      </c>
      <c r="C262" s="33">
        <f t="shared" si="35"/>
        <v>0</v>
      </c>
      <c r="D262" s="40">
        <f t="shared" si="36"/>
        <v>0</v>
      </c>
      <c r="E262" s="286">
        <f t="shared" si="37"/>
        <v>0</v>
      </c>
      <c r="F262" s="287"/>
      <c r="G262" s="288"/>
      <c r="H262" s="66"/>
      <c r="I262" s="5"/>
      <c r="J262" s="5"/>
      <c r="K262" s="5"/>
      <c r="L262" s="5">
        <f t="shared" si="38"/>
        <v>-74</v>
      </c>
      <c r="M262" s="6">
        <f t="shared" si="39"/>
        <v>9.1666666666666667E-3</v>
      </c>
      <c r="N262" s="4"/>
    </row>
    <row r="263" spans="1:14" ht="13.5" thickBot="1" x14ac:dyDescent="0.25">
      <c r="A263" s="39">
        <f t="shared" si="33"/>
        <v>256</v>
      </c>
      <c r="B263" s="33">
        <f t="shared" si="34"/>
        <v>0</v>
      </c>
      <c r="C263" s="33">
        <f t="shared" si="35"/>
        <v>0</v>
      </c>
      <c r="D263" s="40">
        <f t="shared" si="36"/>
        <v>0</v>
      </c>
      <c r="E263" s="286">
        <f t="shared" si="37"/>
        <v>0</v>
      </c>
      <c r="F263" s="287"/>
      <c r="G263" s="288"/>
      <c r="H263" s="66"/>
      <c r="I263" s="5"/>
      <c r="J263" s="5"/>
      <c r="K263" s="5"/>
      <c r="L263" s="5">
        <f t="shared" si="38"/>
        <v>-75</v>
      </c>
      <c r="M263" s="6">
        <f t="shared" si="39"/>
        <v>9.1666666666666667E-3</v>
      </c>
      <c r="N263" s="4"/>
    </row>
    <row r="264" spans="1:14" ht="13.5" thickBot="1" x14ac:dyDescent="0.25">
      <c r="A264" s="39">
        <f t="shared" si="33"/>
        <v>257</v>
      </c>
      <c r="B264" s="33">
        <f t="shared" si="34"/>
        <v>0</v>
      </c>
      <c r="C264" s="33">
        <f t="shared" si="35"/>
        <v>0</v>
      </c>
      <c r="D264" s="40">
        <f t="shared" si="36"/>
        <v>0</v>
      </c>
      <c r="E264" s="286">
        <f t="shared" si="37"/>
        <v>0</v>
      </c>
      <c r="F264" s="287"/>
      <c r="G264" s="288"/>
      <c r="H264" s="66"/>
      <c r="I264" s="5"/>
      <c r="J264" s="5"/>
      <c r="K264" s="5"/>
      <c r="L264" s="5">
        <f t="shared" si="38"/>
        <v>-76</v>
      </c>
      <c r="M264" s="6">
        <f t="shared" si="39"/>
        <v>9.1666666666666667E-3</v>
      </c>
      <c r="N264" s="4"/>
    </row>
    <row r="265" spans="1:14" ht="13.5" thickBot="1" x14ac:dyDescent="0.25">
      <c r="A265" s="39">
        <f t="shared" si="33"/>
        <v>258</v>
      </c>
      <c r="B265" s="33">
        <f t="shared" si="34"/>
        <v>0</v>
      </c>
      <c r="C265" s="33">
        <f t="shared" si="35"/>
        <v>0</v>
      </c>
      <c r="D265" s="40">
        <f t="shared" si="36"/>
        <v>0</v>
      </c>
      <c r="E265" s="286">
        <f t="shared" si="37"/>
        <v>0</v>
      </c>
      <c r="F265" s="287"/>
      <c r="G265" s="288"/>
      <c r="H265" s="66"/>
      <c r="I265" s="5"/>
      <c r="J265" s="5"/>
      <c r="K265" s="5"/>
      <c r="L265" s="5">
        <f t="shared" si="38"/>
        <v>-77</v>
      </c>
      <c r="M265" s="6">
        <f t="shared" si="39"/>
        <v>9.1666666666666667E-3</v>
      </c>
      <c r="N265" s="4"/>
    </row>
    <row r="266" spans="1:14" ht="13.5" thickBot="1" x14ac:dyDescent="0.25">
      <c r="A266" s="39">
        <f t="shared" si="33"/>
        <v>259</v>
      </c>
      <c r="B266" s="33">
        <f t="shared" si="34"/>
        <v>0</v>
      </c>
      <c r="C266" s="33">
        <f t="shared" si="35"/>
        <v>0</v>
      </c>
      <c r="D266" s="40">
        <f t="shared" si="36"/>
        <v>0</v>
      </c>
      <c r="E266" s="286">
        <f t="shared" si="37"/>
        <v>0</v>
      </c>
      <c r="F266" s="287"/>
      <c r="G266" s="288"/>
      <c r="H266" s="66"/>
      <c r="I266" s="5"/>
      <c r="J266" s="5"/>
      <c r="K266" s="5"/>
      <c r="L266" s="5">
        <f t="shared" si="38"/>
        <v>-78</v>
      </c>
      <c r="M266" s="6">
        <f t="shared" si="39"/>
        <v>9.1666666666666667E-3</v>
      </c>
      <c r="N266" s="4"/>
    </row>
    <row r="267" spans="1:14" ht="13.5" thickBot="1" x14ac:dyDescent="0.25">
      <c r="A267" s="39">
        <f t="shared" si="33"/>
        <v>260</v>
      </c>
      <c r="B267" s="33">
        <f t="shared" si="34"/>
        <v>0</v>
      </c>
      <c r="C267" s="33">
        <f t="shared" si="35"/>
        <v>0</v>
      </c>
      <c r="D267" s="40">
        <f t="shared" si="36"/>
        <v>0</v>
      </c>
      <c r="E267" s="286">
        <f t="shared" si="37"/>
        <v>0</v>
      </c>
      <c r="F267" s="287"/>
      <c r="G267" s="288"/>
      <c r="H267" s="66"/>
      <c r="I267" s="5"/>
      <c r="J267" s="5"/>
      <c r="K267" s="5"/>
      <c r="L267" s="5">
        <f t="shared" si="38"/>
        <v>-79</v>
      </c>
      <c r="M267" s="6">
        <f t="shared" si="39"/>
        <v>9.1666666666666667E-3</v>
      </c>
      <c r="N267" s="4"/>
    </row>
    <row r="268" spans="1:14" ht="13.5" thickBot="1" x14ac:dyDescent="0.25">
      <c r="A268" s="39">
        <f t="shared" si="33"/>
        <v>261</v>
      </c>
      <c r="B268" s="33">
        <f t="shared" si="34"/>
        <v>0</v>
      </c>
      <c r="C268" s="33">
        <f t="shared" si="35"/>
        <v>0</v>
      </c>
      <c r="D268" s="40">
        <f t="shared" si="36"/>
        <v>0</v>
      </c>
      <c r="E268" s="286">
        <f t="shared" si="37"/>
        <v>0</v>
      </c>
      <c r="F268" s="287"/>
      <c r="G268" s="288"/>
      <c r="H268" s="66"/>
      <c r="I268" s="5"/>
      <c r="J268" s="5"/>
      <c r="K268" s="5"/>
      <c r="L268" s="5">
        <f t="shared" si="38"/>
        <v>-80</v>
      </c>
      <c r="M268" s="6">
        <f t="shared" si="39"/>
        <v>9.1666666666666667E-3</v>
      </c>
      <c r="N268" s="4"/>
    </row>
    <row r="269" spans="1:14" ht="13.5" thickBot="1" x14ac:dyDescent="0.25">
      <c r="A269" s="39">
        <f t="shared" si="33"/>
        <v>262</v>
      </c>
      <c r="B269" s="33">
        <f t="shared" si="34"/>
        <v>0</v>
      </c>
      <c r="C269" s="33">
        <f t="shared" si="35"/>
        <v>0</v>
      </c>
      <c r="D269" s="40">
        <f t="shared" si="36"/>
        <v>0</v>
      </c>
      <c r="E269" s="286">
        <f t="shared" si="37"/>
        <v>0</v>
      </c>
      <c r="F269" s="287"/>
      <c r="G269" s="288"/>
      <c r="H269" s="66"/>
      <c r="I269" s="5"/>
      <c r="J269" s="5"/>
      <c r="K269" s="5"/>
      <c r="L269" s="5">
        <f t="shared" si="38"/>
        <v>-81</v>
      </c>
      <c r="M269" s="6">
        <f t="shared" si="39"/>
        <v>9.1666666666666667E-3</v>
      </c>
      <c r="N269" s="4"/>
    </row>
    <row r="270" spans="1:14" ht="13.5" thickBot="1" x14ac:dyDescent="0.25">
      <c r="A270" s="39">
        <f t="shared" si="33"/>
        <v>263</v>
      </c>
      <c r="B270" s="33">
        <f t="shared" si="34"/>
        <v>0</v>
      </c>
      <c r="C270" s="33">
        <f t="shared" si="35"/>
        <v>0</v>
      </c>
      <c r="D270" s="40">
        <f t="shared" si="36"/>
        <v>0</v>
      </c>
      <c r="E270" s="286">
        <f t="shared" si="37"/>
        <v>0</v>
      </c>
      <c r="F270" s="287"/>
      <c r="G270" s="288"/>
      <c r="H270" s="66"/>
      <c r="I270" s="5"/>
      <c r="J270" s="5"/>
      <c r="K270" s="5"/>
      <c r="L270" s="5">
        <f t="shared" si="38"/>
        <v>-82</v>
      </c>
      <c r="M270" s="6">
        <f t="shared" si="39"/>
        <v>9.1666666666666667E-3</v>
      </c>
      <c r="N270" s="4"/>
    </row>
    <row r="271" spans="1:14" ht="13.5" thickBot="1" x14ac:dyDescent="0.25">
      <c r="A271" s="39">
        <f t="shared" si="33"/>
        <v>264</v>
      </c>
      <c r="B271" s="33">
        <f t="shared" si="34"/>
        <v>0</v>
      </c>
      <c r="C271" s="33">
        <f t="shared" si="35"/>
        <v>0</v>
      </c>
      <c r="D271" s="40">
        <f t="shared" si="36"/>
        <v>0</v>
      </c>
      <c r="E271" s="286">
        <f t="shared" si="37"/>
        <v>0</v>
      </c>
      <c r="F271" s="287"/>
      <c r="G271" s="288"/>
      <c r="H271" s="66"/>
      <c r="I271" s="5"/>
      <c r="J271" s="5"/>
      <c r="K271" s="5"/>
      <c r="L271" s="5">
        <f t="shared" si="38"/>
        <v>-83</v>
      </c>
      <c r="M271" s="6">
        <f t="shared" si="39"/>
        <v>9.1666666666666667E-3</v>
      </c>
      <c r="N271" s="4"/>
    </row>
    <row r="272" spans="1:14" ht="13.5" thickBot="1" x14ac:dyDescent="0.25">
      <c r="A272" s="39">
        <f t="shared" si="33"/>
        <v>265</v>
      </c>
      <c r="B272" s="33">
        <f t="shared" si="34"/>
        <v>0</v>
      </c>
      <c r="C272" s="33">
        <f t="shared" si="35"/>
        <v>0</v>
      </c>
      <c r="D272" s="40">
        <f t="shared" si="36"/>
        <v>0</v>
      </c>
      <c r="E272" s="286">
        <f t="shared" si="37"/>
        <v>0</v>
      </c>
      <c r="F272" s="287"/>
      <c r="G272" s="288"/>
      <c r="H272" s="66"/>
      <c r="I272" s="5"/>
      <c r="J272" s="5"/>
      <c r="K272" s="5"/>
      <c r="L272" s="5">
        <f t="shared" si="38"/>
        <v>-84</v>
      </c>
      <c r="M272" s="6">
        <f t="shared" si="39"/>
        <v>9.1666666666666667E-3</v>
      </c>
      <c r="N272" s="4"/>
    </row>
    <row r="273" spans="1:14" ht="13.5" thickBot="1" x14ac:dyDescent="0.25">
      <c r="A273" s="39">
        <f t="shared" si="33"/>
        <v>266</v>
      </c>
      <c r="B273" s="33">
        <f t="shared" si="34"/>
        <v>0</v>
      </c>
      <c r="C273" s="33">
        <f t="shared" si="35"/>
        <v>0</v>
      </c>
      <c r="D273" s="40">
        <f t="shared" si="36"/>
        <v>0</v>
      </c>
      <c r="E273" s="286">
        <f t="shared" si="37"/>
        <v>0</v>
      </c>
      <c r="F273" s="287"/>
      <c r="G273" s="288"/>
      <c r="H273" s="66"/>
      <c r="I273" s="5"/>
      <c r="J273" s="5"/>
      <c r="K273" s="5"/>
      <c r="L273" s="5">
        <f t="shared" si="38"/>
        <v>-85</v>
      </c>
      <c r="M273" s="6">
        <f t="shared" si="39"/>
        <v>9.1666666666666667E-3</v>
      </c>
      <c r="N273" s="4"/>
    </row>
    <row r="274" spans="1:14" ht="13.5" thickBot="1" x14ac:dyDescent="0.25">
      <c r="A274" s="39">
        <f t="shared" si="33"/>
        <v>267</v>
      </c>
      <c r="B274" s="33">
        <f t="shared" si="34"/>
        <v>0</v>
      </c>
      <c r="C274" s="33">
        <f t="shared" si="35"/>
        <v>0</v>
      </c>
      <c r="D274" s="40">
        <f t="shared" si="36"/>
        <v>0</v>
      </c>
      <c r="E274" s="286">
        <f t="shared" si="37"/>
        <v>0</v>
      </c>
      <c r="F274" s="287"/>
      <c r="G274" s="288"/>
      <c r="H274" s="66"/>
      <c r="I274" s="5"/>
      <c r="J274" s="5"/>
      <c r="K274" s="5"/>
      <c r="L274" s="5">
        <f t="shared" si="38"/>
        <v>-86</v>
      </c>
      <c r="M274" s="6">
        <f t="shared" si="39"/>
        <v>9.1666666666666667E-3</v>
      </c>
      <c r="N274" s="4"/>
    </row>
    <row r="275" spans="1:14" ht="13.5" thickBot="1" x14ac:dyDescent="0.25">
      <c r="A275" s="39">
        <f t="shared" si="33"/>
        <v>268</v>
      </c>
      <c r="B275" s="33">
        <f t="shared" si="34"/>
        <v>0</v>
      </c>
      <c r="C275" s="33">
        <f t="shared" si="35"/>
        <v>0</v>
      </c>
      <c r="D275" s="40">
        <f t="shared" si="36"/>
        <v>0</v>
      </c>
      <c r="E275" s="286">
        <f t="shared" si="37"/>
        <v>0</v>
      </c>
      <c r="F275" s="287"/>
      <c r="G275" s="288"/>
      <c r="H275" s="66"/>
      <c r="I275" s="5"/>
      <c r="J275" s="5"/>
      <c r="K275" s="5"/>
      <c r="L275" s="5">
        <f t="shared" si="38"/>
        <v>-87</v>
      </c>
      <c r="M275" s="6">
        <f t="shared" si="39"/>
        <v>9.1666666666666667E-3</v>
      </c>
      <c r="N275" s="4"/>
    </row>
    <row r="276" spans="1:14" ht="13.5" thickBot="1" x14ac:dyDescent="0.25">
      <c r="A276" s="39">
        <f t="shared" si="33"/>
        <v>269</v>
      </c>
      <c r="B276" s="33">
        <f t="shared" si="34"/>
        <v>0</v>
      </c>
      <c r="C276" s="33">
        <f t="shared" si="35"/>
        <v>0</v>
      </c>
      <c r="D276" s="40">
        <f t="shared" si="36"/>
        <v>0</v>
      </c>
      <c r="E276" s="286">
        <f t="shared" si="37"/>
        <v>0</v>
      </c>
      <c r="F276" s="287"/>
      <c r="G276" s="288"/>
      <c r="H276" s="66"/>
      <c r="I276" s="5"/>
      <c r="J276" s="5"/>
      <c r="K276" s="5"/>
      <c r="L276" s="5">
        <f t="shared" si="38"/>
        <v>-88</v>
      </c>
      <c r="M276" s="6">
        <f t="shared" si="39"/>
        <v>9.1666666666666667E-3</v>
      </c>
      <c r="N276" s="4"/>
    </row>
    <row r="277" spans="1:14" ht="13.5" thickBot="1" x14ac:dyDescent="0.25">
      <c r="A277" s="39">
        <f t="shared" si="33"/>
        <v>270</v>
      </c>
      <c r="B277" s="33">
        <f t="shared" si="34"/>
        <v>0</v>
      </c>
      <c r="C277" s="33">
        <f t="shared" si="35"/>
        <v>0</v>
      </c>
      <c r="D277" s="40">
        <f t="shared" si="36"/>
        <v>0</v>
      </c>
      <c r="E277" s="286">
        <f t="shared" si="37"/>
        <v>0</v>
      </c>
      <c r="F277" s="287"/>
      <c r="G277" s="288"/>
      <c r="H277" s="66"/>
      <c r="I277" s="5"/>
      <c r="J277" s="5"/>
      <c r="K277" s="5"/>
      <c r="L277" s="5">
        <f t="shared" si="38"/>
        <v>-89</v>
      </c>
      <c r="M277" s="6">
        <f t="shared" si="39"/>
        <v>9.1666666666666667E-3</v>
      </c>
      <c r="N277" s="4"/>
    </row>
    <row r="278" spans="1:14" ht="13.5" thickBot="1" x14ac:dyDescent="0.25">
      <c r="A278" s="39">
        <f t="shared" si="33"/>
        <v>271</v>
      </c>
      <c r="B278" s="33">
        <f t="shared" si="34"/>
        <v>0</v>
      </c>
      <c r="C278" s="33">
        <f t="shared" si="35"/>
        <v>0</v>
      </c>
      <c r="D278" s="40">
        <f t="shared" si="36"/>
        <v>0</v>
      </c>
      <c r="E278" s="286">
        <f t="shared" si="37"/>
        <v>0</v>
      </c>
      <c r="F278" s="287"/>
      <c r="G278" s="288"/>
      <c r="H278" s="66"/>
      <c r="I278" s="5"/>
      <c r="J278" s="5"/>
      <c r="K278" s="5"/>
      <c r="L278" s="5">
        <f t="shared" si="38"/>
        <v>-90</v>
      </c>
      <c r="M278" s="6">
        <f t="shared" si="39"/>
        <v>9.1666666666666667E-3</v>
      </c>
      <c r="N278" s="4"/>
    </row>
    <row r="279" spans="1:14" ht="13.5" thickBot="1" x14ac:dyDescent="0.25">
      <c r="A279" s="39">
        <f t="shared" si="33"/>
        <v>272</v>
      </c>
      <c r="B279" s="33">
        <f t="shared" si="34"/>
        <v>0</v>
      </c>
      <c r="C279" s="33">
        <f t="shared" si="35"/>
        <v>0</v>
      </c>
      <c r="D279" s="40">
        <f t="shared" si="36"/>
        <v>0</v>
      </c>
      <c r="E279" s="286">
        <f t="shared" si="37"/>
        <v>0</v>
      </c>
      <c r="F279" s="287"/>
      <c r="G279" s="288"/>
      <c r="H279" s="66"/>
      <c r="I279" s="5"/>
      <c r="J279" s="5"/>
      <c r="K279" s="5"/>
      <c r="L279" s="5">
        <f t="shared" si="38"/>
        <v>-91</v>
      </c>
      <c r="M279" s="6">
        <f t="shared" si="39"/>
        <v>9.1666666666666667E-3</v>
      </c>
      <c r="N279" s="4"/>
    </row>
    <row r="280" spans="1:14" ht="13.5" thickBot="1" x14ac:dyDescent="0.25">
      <c r="A280" s="39">
        <f t="shared" si="33"/>
        <v>273</v>
      </c>
      <c r="B280" s="33">
        <f t="shared" si="34"/>
        <v>0</v>
      </c>
      <c r="C280" s="33">
        <f t="shared" ref="C280:C306" si="40">B280*M280</f>
        <v>0</v>
      </c>
      <c r="D280" s="40">
        <f t="shared" si="36"/>
        <v>0</v>
      </c>
      <c r="E280" s="286">
        <f t="shared" si="37"/>
        <v>0</v>
      </c>
      <c r="F280" s="287"/>
      <c r="G280" s="288"/>
      <c r="H280" s="66"/>
      <c r="I280" s="5"/>
      <c r="J280" s="5"/>
      <c r="K280" s="5"/>
      <c r="L280" s="5">
        <f t="shared" si="38"/>
        <v>-92</v>
      </c>
      <c r="M280" s="6">
        <f t="shared" si="39"/>
        <v>9.1666666666666667E-3</v>
      </c>
      <c r="N280" s="4"/>
    </row>
    <row r="281" spans="1:14" ht="13.5" thickBot="1" x14ac:dyDescent="0.25">
      <c r="A281" s="39">
        <f t="shared" si="33"/>
        <v>274</v>
      </c>
      <c r="B281" s="33">
        <f t="shared" si="34"/>
        <v>0</v>
      </c>
      <c r="C281" s="33">
        <f t="shared" si="40"/>
        <v>0</v>
      </c>
      <c r="D281" s="40">
        <f t="shared" si="36"/>
        <v>0</v>
      </c>
      <c r="E281" s="286">
        <f t="shared" si="37"/>
        <v>0</v>
      </c>
      <c r="F281" s="287"/>
      <c r="G281" s="288"/>
      <c r="H281" s="66"/>
      <c r="I281" s="5"/>
      <c r="J281" s="5"/>
      <c r="K281" s="5"/>
      <c r="L281" s="5">
        <f t="shared" si="38"/>
        <v>-93</v>
      </c>
      <c r="M281" s="6">
        <f t="shared" si="39"/>
        <v>9.1666666666666667E-3</v>
      </c>
      <c r="N281" s="4"/>
    </row>
    <row r="282" spans="1:14" ht="12.75" customHeight="1" thickBot="1" x14ac:dyDescent="0.25">
      <c r="A282" s="39">
        <f t="shared" si="33"/>
        <v>275</v>
      </c>
      <c r="B282" s="33">
        <f t="shared" si="34"/>
        <v>0</v>
      </c>
      <c r="C282" s="33">
        <f t="shared" si="40"/>
        <v>0</v>
      </c>
      <c r="D282" s="40">
        <f t="shared" si="36"/>
        <v>0</v>
      </c>
      <c r="E282" s="286">
        <f t="shared" si="37"/>
        <v>0</v>
      </c>
      <c r="F282" s="287"/>
      <c r="G282" s="288"/>
      <c r="H282" s="66"/>
      <c r="I282" s="5"/>
      <c r="J282" s="5"/>
      <c r="K282" s="5"/>
      <c r="L282" s="5">
        <f t="shared" si="38"/>
        <v>-94</v>
      </c>
      <c r="M282" s="6">
        <f t="shared" si="39"/>
        <v>9.1666666666666667E-3</v>
      </c>
      <c r="N282" s="4"/>
    </row>
    <row r="283" spans="1:14" ht="12.75" customHeight="1" thickBot="1" x14ac:dyDescent="0.25">
      <c r="A283" s="39">
        <f t="shared" si="33"/>
        <v>276</v>
      </c>
      <c r="B283" s="33">
        <f t="shared" si="34"/>
        <v>0</v>
      </c>
      <c r="C283" s="33">
        <f t="shared" si="40"/>
        <v>0</v>
      </c>
      <c r="D283" s="40">
        <f t="shared" si="36"/>
        <v>0</v>
      </c>
      <c r="E283" s="286">
        <f t="shared" si="37"/>
        <v>0</v>
      </c>
      <c r="F283" s="287"/>
      <c r="G283" s="288"/>
      <c r="H283" s="66"/>
      <c r="I283" s="5"/>
      <c r="J283" s="5"/>
      <c r="K283" s="5"/>
      <c r="L283" s="5">
        <f t="shared" si="38"/>
        <v>-95</v>
      </c>
      <c r="M283" s="6">
        <f t="shared" si="39"/>
        <v>9.1666666666666667E-3</v>
      </c>
      <c r="N283" s="4"/>
    </row>
    <row r="284" spans="1:14" ht="12.75" customHeight="1" thickBot="1" x14ac:dyDescent="0.25">
      <c r="A284" s="39">
        <f t="shared" si="33"/>
        <v>277</v>
      </c>
      <c r="B284" s="33">
        <f t="shared" si="34"/>
        <v>0</v>
      </c>
      <c r="C284" s="33">
        <f t="shared" si="40"/>
        <v>0</v>
      </c>
      <c r="D284" s="40">
        <f t="shared" si="36"/>
        <v>0</v>
      </c>
      <c r="E284" s="286">
        <f t="shared" si="37"/>
        <v>0</v>
      </c>
      <c r="F284" s="287"/>
      <c r="G284" s="288"/>
      <c r="H284" s="66"/>
      <c r="I284" s="5"/>
      <c r="J284" s="5"/>
      <c r="K284" s="5"/>
      <c r="L284" s="5">
        <f t="shared" si="38"/>
        <v>-96</v>
      </c>
      <c r="M284" s="6">
        <f t="shared" si="39"/>
        <v>9.1666666666666667E-3</v>
      </c>
      <c r="N284" s="4"/>
    </row>
    <row r="285" spans="1:14" ht="12.75" customHeight="1" thickBot="1" x14ac:dyDescent="0.25">
      <c r="A285" s="39">
        <f t="shared" si="33"/>
        <v>278</v>
      </c>
      <c r="B285" s="33">
        <f t="shared" si="34"/>
        <v>0</v>
      </c>
      <c r="C285" s="33">
        <f t="shared" si="40"/>
        <v>0</v>
      </c>
      <c r="D285" s="40">
        <f t="shared" si="36"/>
        <v>0</v>
      </c>
      <c r="E285" s="286">
        <f t="shared" si="37"/>
        <v>0</v>
      </c>
      <c r="F285" s="287"/>
      <c r="G285" s="288"/>
      <c r="H285" s="66"/>
      <c r="I285" s="5"/>
      <c r="J285" s="5"/>
      <c r="K285" s="5"/>
      <c r="L285" s="5">
        <f t="shared" si="38"/>
        <v>-97</v>
      </c>
      <c r="M285" s="6">
        <f t="shared" si="39"/>
        <v>9.1666666666666667E-3</v>
      </c>
      <c r="N285" s="4"/>
    </row>
    <row r="286" spans="1:14" ht="12.75" customHeight="1" thickBot="1" x14ac:dyDescent="0.25">
      <c r="A286" s="39">
        <f t="shared" si="33"/>
        <v>279</v>
      </c>
      <c r="B286" s="33">
        <f t="shared" si="34"/>
        <v>0</v>
      </c>
      <c r="C286" s="33">
        <f t="shared" si="40"/>
        <v>0</v>
      </c>
      <c r="D286" s="40">
        <f t="shared" si="36"/>
        <v>0</v>
      </c>
      <c r="E286" s="286">
        <f t="shared" si="37"/>
        <v>0</v>
      </c>
      <c r="F286" s="287"/>
      <c r="G286" s="288"/>
      <c r="H286" s="66"/>
      <c r="I286" s="5"/>
      <c r="J286" s="5"/>
      <c r="K286" s="5"/>
      <c r="L286" s="5">
        <f t="shared" si="38"/>
        <v>-98</v>
      </c>
      <c r="M286" s="6">
        <f t="shared" si="39"/>
        <v>9.1666666666666667E-3</v>
      </c>
      <c r="N286" s="4"/>
    </row>
    <row r="287" spans="1:14" ht="12.75" customHeight="1" thickBot="1" x14ac:dyDescent="0.25">
      <c r="A287" s="39">
        <f t="shared" si="33"/>
        <v>280</v>
      </c>
      <c r="B287" s="33">
        <f t="shared" si="34"/>
        <v>0</v>
      </c>
      <c r="C287" s="33">
        <f t="shared" si="40"/>
        <v>0</v>
      </c>
      <c r="D287" s="40">
        <f t="shared" si="36"/>
        <v>0</v>
      </c>
      <c r="E287" s="286">
        <f t="shared" si="37"/>
        <v>0</v>
      </c>
      <c r="F287" s="287"/>
      <c r="G287" s="288"/>
      <c r="H287" s="66"/>
      <c r="I287" s="5"/>
      <c r="J287" s="5"/>
      <c r="K287" s="5"/>
      <c r="L287" s="5">
        <f t="shared" si="38"/>
        <v>-99</v>
      </c>
      <c r="M287" s="6">
        <f t="shared" si="39"/>
        <v>9.1666666666666667E-3</v>
      </c>
      <c r="N287" s="4"/>
    </row>
    <row r="288" spans="1:14" ht="12.75" customHeight="1" thickBot="1" x14ac:dyDescent="0.25">
      <c r="A288" s="39">
        <f t="shared" si="33"/>
        <v>281</v>
      </c>
      <c r="B288" s="33">
        <f t="shared" si="34"/>
        <v>0</v>
      </c>
      <c r="C288" s="33">
        <f t="shared" si="40"/>
        <v>0</v>
      </c>
      <c r="D288" s="40">
        <f t="shared" si="36"/>
        <v>0</v>
      </c>
      <c r="E288" s="286">
        <f t="shared" si="37"/>
        <v>0</v>
      </c>
      <c r="F288" s="287"/>
      <c r="G288" s="288"/>
      <c r="H288" s="66"/>
      <c r="I288" s="5"/>
      <c r="J288" s="5"/>
      <c r="K288" s="5"/>
      <c r="L288" s="5">
        <f t="shared" si="38"/>
        <v>-100</v>
      </c>
      <c r="M288" s="6">
        <f t="shared" si="39"/>
        <v>9.1666666666666667E-3</v>
      </c>
      <c r="N288" s="4"/>
    </row>
    <row r="289" spans="1:14" ht="12.75" customHeight="1" thickBot="1" x14ac:dyDescent="0.25">
      <c r="A289" s="39">
        <f t="shared" si="33"/>
        <v>282</v>
      </c>
      <c r="B289" s="33">
        <f t="shared" si="34"/>
        <v>0</v>
      </c>
      <c r="C289" s="33">
        <f t="shared" si="40"/>
        <v>0</v>
      </c>
      <c r="D289" s="40">
        <f t="shared" si="36"/>
        <v>0</v>
      </c>
      <c r="E289" s="286">
        <f t="shared" si="37"/>
        <v>0</v>
      </c>
      <c r="F289" s="287"/>
      <c r="G289" s="288"/>
      <c r="H289" s="66"/>
      <c r="I289" s="5"/>
      <c r="J289" s="5"/>
      <c r="K289" s="5"/>
      <c r="L289" s="5">
        <f t="shared" si="38"/>
        <v>-101</v>
      </c>
      <c r="M289" s="6">
        <f t="shared" si="39"/>
        <v>9.1666666666666667E-3</v>
      </c>
      <c r="N289" s="4"/>
    </row>
    <row r="290" spans="1:14" ht="12.75" customHeight="1" thickBot="1" x14ac:dyDescent="0.25">
      <c r="A290" s="39">
        <f t="shared" si="33"/>
        <v>283</v>
      </c>
      <c r="B290" s="33">
        <f t="shared" si="34"/>
        <v>0</v>
      </c>
      <c r="C290" s="33">
        <f t="shared" si="40"/>
        <v>0</v>
      </c>
      <c r="D290" s="40">
        <f t="shared" si="36"/>
        <v>0</v>
      </c>
      <c r="E290" s="286">
        <f t="shared" si="37"/>
        <v>0</v>
      </c>
      <c r="F290" s="287"/>
      <c r="G290" s="288"/>
      <c r="H290" s="66"/>
      <c r="I290" s="5"/>
      <c r="J290" s="5"/>
      <c r="K290" s="5"/>
      <c r="L290" s="5">
        <f t="shared" si="38"/>
        <v>-102</v>
      </c>
      <c r="M290" s="6">
        <f t="shared" si="39"/>
        <v>9.1666666666666667E-3</v>
      </c>
      <c r="N290" s="4"/>
    </row>
    <row r="291" spans="1:14" ht="12.75" customHeight="1" thickBot="1" x14ac:dyDescent="0.25">
      <c r="A291" s="39">
        <f t="shared" si="33"/>
        <v>284</v>
      </c>
      <c r="B291" s="33">
        <f t="shared" si="34"/>
        <v>0</v>
      </c>
      <c r="C291" s="33">
        <f t="shared" si="40"/>
        <v>0</v>
      </c>
      <c r="D291" s="40">
        <f t="shared" si="36"/>
        <v>0</v>
      </c>
      <c r="E291" s="286">
        <f t="shared" si="37"/>
        <v>0</v>
      </c>
      <c r="F291" s="287"/>
      <c r="G291" s="288"/>
      <c r="H291" s="66"/>
      <c r="I291" s="5"/>
      <c r="J291" s="5"/>
      <c r="K291" s="5"/>
      <c r="L291" s="5">
        <f t="shared" si="38"/>
        <v>-103</v>
      </c>
      <c r="M291" s="6">
        <f t="shared" si="39"/>
        <v>9.1666666666666667E-3</v>
      </c>
      <c r="N291" s="4"/>
    </row>
    <row r="292" spans="1:14" ht="12.75" customHeight="1" thickBot="1" x14ac:dyDescent="0.25">
      <c r="A292" s="39">
        <f t="shared" si="33"/>
        <v>285</v>
      </c>
      <c r="B292" s="33">
        <f t="shared" si="34"/>
        <v>0</v>
      </c>
      <c r="C292" s="33">
        <f t="shared" si="40"/>
        <v>0</v>
      </c>
      <c r="D292" s="40">
        <f t="shared" si="36"/>
        <v>0</v>
      </c>
      <c r="E292" s="286">
        <f t="shared" si="37"/>
        <v>0</v>
      </c>
      <c r="F292" s="287"/>
      <c r="G292" s="288"/>
      <c r="H292" s="66"/>
      <c r="I292" s="5"/>
      <c r="J292" s="5"/>
      <c r="K292" s="5"/>
      <c r="L292" s="5">
        <f t="shared" si="38"/>
        <v>-104</v>
      </c>
      <c r="M292" s="6">
        <f t="shared" si="39"/>
        <v>9.1666666666666667E-3</v>
      </c>
      <c r="N292" s="4"/>
    </row>
    <row r="293" spans="1:14" ht="12.75" customHeight="1" thickBot="1" x14ac:dyDescent="0.25">
      <c r="A293" s="39">
        <f t="shared" si="33"/>
        <v>286</v>
      </c>
      <c r="B293" s="33">
        <f t="shared" si="34"/>
        <v>0</v>
      </c>
      <c r="C293" s="33">
        <f t="shared" si="40"/>
        <v>0</v>
      </c>
      <c r="D293" s="40">
        <f t="shared" si="36"/>
        <v>0</v>
      </c>
      <c r="E293" s="286">
        <f t="shared" si="37"/>
        <v>0</v>
      </c>
      <c r="F293" s="287"/>
      <c r="G293" s="288"/>
      <c r="H293" s="66"/>
      <c r="I293" s="5"/>
      <c r="J293" s="5"/>
      <c r="K293" s="5"/>
      <c r="L293" s="5">
        <f t="shared" si="38"/>
        <v>-105</v>
      </c>
      <c r="M293" s="6">
        <f t="shared" si="39"/>
        <v>9.1666666666666667E-3</v>
      </c>
      <c r="N293" s="4"/>
    </row>
    <row r="294" spans="1:14" ht="13.5" thickBot="1" x14ac:dyDescent="0.25">
      <c r="A294" s="39">
        <f t="shared" si="33"/>
        <v>287</v>
      </c>
      <c r="B294" s="33">
        <f t="shared" si="34"/>
        <v>0</v>
      </c>
      <c r="C294" s="33">
        <f t="shared" si="40"/>
        <v>0</v>
      </c>
      <c r="D294" s="40">
        <f t="shared" si="36"/>
        <v>0</v>
      </c>
      <c r="E294" s="286">
        <f t="shared" si="37"/>
        <v>0</v>
      </c>
      <c r="F294" s="287"/>
      <c r="G294" s="288"/>
      <c r="H294" s="66"/>
      <c r="I294" s="5"/>
      <c r="J294" s="5"/>
      <c r="K294" s="5"/>
      <c r="L294" s="5">
        <f t="shared" si="38"/>
        <v>-106</v>
      </c>
      <c r="M294" s="6">
        <f t="shared" si="39"/>
        <v>9.1666666666666667E-3</v>
      </c>
      <c r="N294" s="4"/>
    </row>
    <row r="295" spans="1:14" ht="13.5" thickBot="1" x14ac:dyDescent="0.25">
      <c r="A295" s="39">
        <f t="shared" si="33"/>
        <v>288</v>
      </c>
      <c r="B295" s="33">
        <f t="shared" si="34"/>
        <v>0</v>
      </c>
      <c r="C295" s="33">
        <f t="shared" si="40"/>
        <v>0</v>
      </c>
      <c r="D295" s="40">
        <f t="shared" si="36"/>
        <v>0</v>
      </c>
      <c r="E295" s="286">
        <f t="shared" si="37"/>
        <v>0</v>
      </c>
      <c r="F295" s="287"/>
      <c r="G295" s="288"/>
      <c r="H295" s="66"/>
      <c r="I295" s="5"/>
      <c r="J295" s="5"/>
      <c r="K295" s="5"/>
      <c r="L295" s="5">
        <f t="shared" si="38"/>
        <v>-107</v>
      </c>
      <c r="M295" s="6">
        <f t="shared" si="39"/>
        <v>9.1666666666666667E-3</v>
      </c>
      <c r="N295" s="4"/>
    </row>
    <row r="296" spans="1:14" ht="13.5" thickBot="1" x14ac:dyDescent="0.25">
      <c r="A296" s="39">
        <f t="shared" si="33"/>
        <v>289</v>
      </c>
      <c r="B296" s="33">
        <f t="shared" si="34"/>
        <v>0</v>
      </c>
      <c r="C296" s="33">
        <f t="shared" si="40"/>
        <v>0</v>
      </c>
      <c r="D296" s="40">
        <f t="shared" si="36"/>
        <v>0</v>
      </c>
      <c r="E296" s="286">
        <f t="shared" si="37"/>
        <v>0</v>
      </c>
      <c r="F296" s="287"/>
      <c r="G296" s="288"/>
      <c r="H296" s="66"/>
      <c r="I296" s="5"/>
      <c r="J296" s="5"/>
      <c r="K296" s="5"/>
      <c r="L296" s="5">
        <f t="shared" si="38"/>
        <v>-108</v>
      </c>
      <c r="M296" s="6">
        <f t="shared" si="39"/>
        <v>9.1666666666666667E-3</v>
      </c>
      <c r="N296" s="4"/>
    </row>
    <row r="297" spans="1:14" ht="13.5" thickBot="1" x14ac:dyDescent="0.25">
      <c r="A297" s="39">
        <f t="shared" si="33"/>
        <v>290</v>
      </c>
      <c r="B297" s="33">
        <f t="shared" si="34"/>
        <v>0</v>
      </c>
      <c r="C297" s="33">
        <f t="shared" si="40"/>
        <v>0</v>
      </c>
      <c r="D297" s="40">
        <f t="shared" si="36"/>
        <v>0</v>
      </c>
      <c r="E297" s="286">
        <f t="shared" si="37"/>
        <v>0</v>
      </c>
      <c r="F297" s="287"/>
      <c r="G297" s="288"/>
      <c r="H297" s="66"/>
      <c r="I297" s="5"/>
      <c r="J297" s="5"/>
      <c r="K297" s="5"/>
      <c r="L297" s="5">
        <f t="shared" si="38"/>
        <v>-109</v>
      </c>
      <c r="M297" s="6">
        <f t="shared" si="39"/>
        <v>9.1666666666666667E-3</v>
      </c>
      <c r="N297" s="4"/>
    </row>
    <row r="298" spans="1:14" ht="13.5" thickBot="1" x14ac:dyDescent="0.25">
      <c r="A298" s="39">
        <f t="shared" si="33"/>
        <v>291</v>
      </c>
      <c r="B298" s="33">
        <f t="shared" si="34"/>
        <v>0</v>
      </c>
      <c r="C298" s="33">
        <f t="shared" si="40"/>
        <v>0</v>
      </c>
      <c r="D298" s="40">
        <f t="shared" si="36"/>
        <v>0</v>
      </c>
      <c r="E298" s="286">
        <f t="shared" si="37"/>
        <v>0</v>
      </c>
      <c r="F298" s="287"/>
      <c r="G298" s="288"/>
      <c r="H298" s="66"/>
      <c r="I298" s="5"/>
      <c r="J298" s="5"/>
      <c r="K298" s="5"/>
      <c r="L298" s="5">
        <f t="shared" si="38"/>
        <v>-110</v>
      </c>
      <c r="M298" s="6">
        <f t="shared" si="39"/>
        <v>9.1666666666666667E-3</v>
      </c>
      <c r="N298" s="4"/>
    </row>
    <row r="299" spans="1:14" ht="13.5" thickBot="1" x14ac:dyDescent="0.25">
      <c r="A299" s="39">
        <f t="shared" si="33"/>
        <v>292</v>
      </c>
      <c r="B299" s="33">
        <f t="shared" si="34"/>
        <v>0</v>
      </c>
      <c r="C299" s="33">
        <f t="shared" si="40"/>
        <v>0</v>
      </c>
      <c r="D299" s="40">
        <f t="shared" si="36"/>
        <v>0</v>
      </c>
      <c r="E299" s="286">
        <f t="shared" si="37"/>
        <v>0</v>
      </c>
      <c r="F299" s="287"/>
      <c r="G299" s="288"/>
      <c r="H299" s="66"/>
      <c r="I299" s="5"/>
      <c r="J299" s="5"/>
      <c r="K299" s="5"/>
      <c r="L299" s="5">
        <f t="shared" si="38"/>
        <v>-111</v>
      </c>
      <c r="M299" s="6">
        <f t="shared" si="39"/>
        <v>9.1666666666666667E-3</v>
      </c>
      <c r="N299" s="4"/>
    </row>
    <row r="300" spans="1:14" ht="13.5" thickBot="1" x14ac:dyDescent="0.25">
      <c r="A300" s="39">
        <f t="shared" si="33"/>
        <v>293</v>
      </c>
      <c r="B300" s="33">
        <f t="shared" si="34"/>
        <v>0</v>
      </c>
      <c r="C300" s="33">
        <f t="shared" si="40"/>
        <v>0</v>
      </c>
      <c r="D300" s="40">
        <f t="shared" si="36"/>
        <v>0</v>
      </c>
      <c r="E300" s="286">
        <f t="shared" si="37"/>
        <v>0</v>
      </c>
      <c r="F300" s="287"/>
      <c r="G300" s="288"/>
      <c r="H300" s="66"/>
      <c r="I300" s="5"/>
      <c r="J300" s="5"/>
      <c r="K300" s="5"/>
      <c r="L300" s="5">
        <f t="shared" si="38"/>
        <v>-112</v>
      </c>
      <c r="M300" s="6">
        <f t="shared" si="39"/>
        <v>9.1666666666666667E-3</v>
      </c>
      <c r="N300" s="4"/>
    </row>
    <row r="301" spans="1:14" ht="13.5" thickBot="1" x14ac:dyDescent="0.25">
      <c r="A301" s="39">
        <f t="shared" si="33"/>
        <v>294</v>
      </c>
      <c r="B301" s="33">
        <f t="shared" si="34"/>
        <v>0</v>
      </c>
      <c r="C301" s="33">
        <f t="shared" si="40"/>
        <v>0</v>
      </c>
      <c r="D301" s="40">
        <f t="shared" si="36"/>
        <v>0</v>
      </c>
      <c r="E301" s="286">
        <f t="shared" si="37"/>
        <v>0</v>
      </c>
      <c r="F301" s="287"/>
      <c r="G301" s="288"/>
      <c r="H301" s="66"/>
      <c r="I301" s="5"/>
      <c r="J301" s="5"/>
      <c r="K301" s="5"/>
      <c r="L301" s="5">
        <f t="shared" si="38"/>
        <v>-113</v>
      </c>
      <c r="M301" s="6">
        <f t="shared" si="39"/>
        <v>9.1666666666666667E-3</v>
      </c>
      <c r="N301" s="4"/>
    </row>
    <row r="302" spans="1:14" ht="13.5" thickBot="1" x14ac:dyDescent="0.25">
      <c r="A302" s="39">
        <f t="shared" si="33"/>
        <v>295</v>
      </c>
      <c r="B302" s="33">
        <f t="shared" si="34"/>
        <v>0</v>
      </c>
      <c r="C302" s="33">
        <f t="shared" si="40"/>
        <v>0</v>
      </c>
      <c r="D302" s="40">
        <f t="shared" si="36"/>
        <v>0</v>
      </c>
      <c r="E302" s="286">
        <f t="shared" si="37"/>
        <v>0</v>
      </c>
      <c r="F302" s="287"/>
      <c r="G302" s="288"/>
      <c r="H302" s="66"/>
      <c r="I302" s="5"/>
      <c r="J302" s="5"/>
      <c r="K302" s="5"/>
      <c r="L302" s="5">
        <f t="shared" si="38"/>
        <v>-114</v>
      </c>
      <c r="M302" s="6">
        <f t="shared" si="39"/>
        <v>9.1666666666666667E-3</v>
      </c>
      <c r="N302" s="4"/>
    </row>
    <row r="303" spans="1:14" ht="13.5" thickBot="1" x14ac:dyDescent="0.25">
      <c r="A303" s="39">
        <f t="shared" si="33"/>
        <v>296</v>
      </c>
      <c r="B303" s="33">
        <f t="shared" si="34"/>
        <v>0</v>
      </c>
      <c r="C303" s="33">
        <f t="shared" si="40"/>
        <v>0</v>
      </c>
      <c r="D303" s="40">
        <f t="shared" si="36"/>
        <v>0</v>
      </c>
      <c r="E303" s="286">
        <f t="shared" si="37"/>
        <v>0</v>
      </c>
      <c r="F303" s="287"/>
      <c r="G303" s="288"/>
      <c r="H303" s="66"/>
      <c r="I303" s="5"/>
      <c r="J303" s="5"/>
      <c r="K303" s="5"/>
      <c r="L303" s="5">
        <f t="shared" si="38"/>
        <v>-115</v>
      </c>
      <c r="M303" s="6">
        <f t="shared" si="39"/>
        <v>9.1666666666666667E-3</v>
      </c>
      <c r="N303" s="4"/>
    </row>
    <row r="304" spans="1:14" ht="13.5" thickBot="1" x14ac:dyDescent="0.25">
      <c r="A304" s="39">
        <f t="shared" si="33"/>
        <v>297</v>
      </c>
      <c r="B304" s="33">
        <f t="shared" si="34"/>
        <v>0</v>
      </c>
      <c r="C304" s="33">
        <f t="shared" si="40"/>
        <v>0</v>
      </c>
      <c r="D304" s="40">
        <f t="shared" si="36"/>
        <v>0</v>
      </c>
      <c r="E304" s="286">
        <f t="shared" si="37"/>
        <v>0</v>
      </c>
      <c r="F304" s="287"/>
      <c r="G304" s="288"/>
      <c r="H304" s="66"/>
      <c r="I304" s="5"/>
      <c r="J304" s="5"/>
      <c r="K304" s="5"/>
      <c r="L304" s="5">
        <f t="shared" si="38"/>
        <v>-116</v>
      </c>
      <c r="M304" s="6">
        <f t="shared" si="39"/>
        <v>9.1666666666666667E-3</v>
      </c>
      <c r="N304" s="4"/>
    </row>
    <row r="305" spans="1:14" ht="13.5" thickBot="1" x14ac:dyDescent="0.25">
      <c r="A305" s="39">
        <f t="shared" si="33"/>
        <v>298</v>
      </c>
      <c r="B305" s="33">
        <f t="shared" si="34"/>
        <v>0</v>
      </c>
      <c r="C305" s="33">
        <f t="shared" si="40"/>
        <v>0</v>
      </c>
      <c r="D305" s="40">
        <f t="shared" si="36"/>
        <v>0</v>
      </c>
      <c r="E305" s="286">
        <f t="shared" si="37"/>
        <v>0</v>
      </c>
      <c r="F305" s="287"/>
      <c r="G305" s="288"/>
      <c r="H305" s="66"/>
      <c r="I305" s="5"/>
      <c r="J305" s="5"/>
      <c r="K305" s="5"/>
      <c r="L305" s="5">
        <f t="shared" si="38"/>
        <v>-117</v>
      </c>
      <c r="M305" s="6">
        <f t="shared" si="39"/>
        <v>9.1666666666666667E-3</v>
      </c>
      <c r="N305" s="4"/>
    </row>
    <row r="306" spans="1:14" ht="13.5" thickBot="1" x14ac:dyDescent="0.25">
      <c r="A306" s="39">
        <f t="shared" si="33"/>
        <v>299</v>
      </c>
      <c r="B306" s="33">
        <f t="shared" si="34"/>
        <v>0</v>
      </c>
      <c r="C306" s="33">
        <f t="shared" si="40"/>
        <v>0</v>
      </c>
      <c r="D306" s="40">
        <f t="shared" si="36"/>
        <v>0</v>
      </c>
      <c r="E306" s="286">
        <f t="shared" si="37"/>
        <v>0</v>
      </c>
      <c r="F306" s="287"/>
      <c r="G306" s="288"/>
      <c r="H306" s="66"/>
      <c r="I306" s="5"/>
      <c r="J306" s="5"/>
      <c r="K306" s="5"/>
      <c r="L306" s="5">
        <f t="shared" si="38"/>
        <v>-118</v>
      </c>
      <c r="M306" s="6">
        <f t="shared" si="39"/>
        <v>9.1666666666666667E-3</v>
      </c>
      <c r="N306" s="4"/>
    </row>
    <row r="307" spans="1:14" ht="13.5" thickBot="1" x14ac:dyDescent="0.25">
      <c r="A307" s="39">
        <f t="shared" si="33"/>
        <v>300</v>
      </c>
      <c r="B307" s="33">
        <f t="shared" ref="B307:B366" si="41">IF(OR(B306&lt;0,B306&lt;E306),0,(IF(H306=0,B306-D306,B306-H306-D306)))</f>
        <v>0</v>
      </c>
      <c r="C307" s="33">
        <f t="shared" ref="C307:C338" si="42">B307*M307</f>
        <v>0</v>
      </c>
      <c r="D307" s="40">
        <f t="shared" ref="D307:D366" si="43">IF(B307&lt;=D306,B307,E307-C307)</f>
        <v>0</v>
      </c>
      <c r="E307" s="286">
        <f t="shared" ref="E307:E366" si="44">IF(B307&lt;=D306,B307+C307,IF($L$3=1,B307*(M307/(1-(1+M307)^-(L307-0))),$B$3*($M$8/(1-(1+$M$8)^-($L$8-0)))))</f>
        <v>0</v>
      </c>
      <c r="F307" s="287"/>
      <c r="G307" s="288"/>
      <c r="H307" s="78"/>
      <c r="I307" s="5"/>
      <c r="J307" s="5"/>
      <c r="K307" s="5"/>
      <c r="L307" s="5">
        <f t="shared" si="38"/>
        <v>-119</v>
      </c>
      <c r="M307" s="6">
        <f t="shared" si="39"/>
        <v>9.1666666666666667E-3</v>
      </c>
      <c r="N307" s="4"/>
    </row>
    <row r="308" spans="1:14" ht="13.5" thickBot="1" x14ac:dyDescent="0.25">
      <c r="A308" s="39">
        <f t="shared" ref="A308:A366" si="45">A307+1</f>
        <v>301</v>
      </c>
      <c r="B308" s="33">
        <f t="shared" si="41"/>
        <v>0</v>
      </c>
      <c r="C308" s="33">
        <f t="shared" si="42"/>
        <v>0</v>
      </c>
      <c r="D308" s="40">
        <f t="shared" si="43"/>
        <v>0</v>
      </c>
      <c r="E308" s="286">
        <f t="shared" si="44"/>
        <v>0</v>
      </c>
      <c r="F308" s="287"/>
      <c r="G308" s="288"/>
      <c r="H308" s="78"/>
      <c r="I308" s="5"/>
      <c r="J308" s="5"/>
      <c r="K308" s="5"/>
      <c r="L308" s="5">
        <f t="shared" si="38"/>
        <v>-120</v>
      </c>
      <c r="M308" s="6">
        <f t="shared" si="39"/>
        <v>9.1666666666666667E-3</v>
      </c>
      <c r="N308" s="4"/>
    </row>
    <row r="309" spans="1:14" ht="13.5" thickBot="1" x14ac:dyDescent="0.25">
      <c r="A309" s="39">
        <f t="shared" si="45"/>
        <v>302</v>
      </c>
      <c r="B309" s="33">
        <f t="shared" si="41"/>
        <v>0</v>
      </c>
      <c r="C309" s="33">
        <f t="shared" si="42"/>
        <v>0</v>
      </c>
      <c r="D309" s="40">
        <f t="shared" si="43"/>
        <v>0</v>
      </c>
      <c r="E309" s="286">
        <f t="shared" si="44"/>
        <v>0</v>
      </c>
      <c r="F309" s="287"/>
      <c r="G309" s="288"/>
      <c r="H309" s="78"/>
      <c r="I309" s="5"/>
      <c r="J309" s="5"/>
      <c r="K309" s="5"/>
      <c r="L309" s="5">
        <f t="shared" si="38"/>
        <v>-121</v>
      </c>
      <c r="M309" s="6">
        <f t="shared" si="39"/>
        <v>9.1666666666666667E-3</v>
      </c>
      <c r="N309" s="4"/>
    </row>
    <row r="310" spans="1:14" ht="13.5" thickBot="1" x14ac:dyDescent="0.25">
      <c r="A310" s="39">
        <f t="shared" si="45"/>
        <v>303</v>
      </c>
      <c r="B310" s="33">
        <f t="shared" si="41"/>
        <v>0</v>
      </c>
      <c r="C310" s="33">
        <f t="shared" si="42"/>
        <v>0</v>
      </c>
      <c r="D310" s="40">
        <f t="shared" si="43"/>
        <v>0</v>
      </c>
      <c r="E310" s="286">
        <f t="shared" si="44"/>
        <v>0</v>
      </c>
      <c r="F310" s="287"/>
      <c r="G310" s="288"/>
      <c r="H310" s="78"/>
      <c r="I310" s="5"/>
      <c r="J310" s="5"/>
      <c r="K310" s="5"/>
      <c r="L310" s="5">
        <f t="shared" si="38"/>
        <v>-122</v>
      </c>
      <c r="M310" s="6">
        <f t="shared" si="39"/>
        <v>9.1666666666666667E-3</v>
      </c>
      <c r="N310" s="4"/>
    </row>
    <row r="311" spans="1:14" ht="13.5" thickBot="1" x14ac:dyDescent="0.25">
      <c r="A311" s="39">
        <f t="shared" si="45"/>
        <v>304</v>
      </c>
      <c r="B311" s="33">
        <f t="shared" si="41"/>
        <v>0</v>
      </c>
      <c r="C311" s="33">
        <f t="shared" si="42"/>
        <v>0</v>
      </c>
      <c r="D311" s="40">
        <f t="shared" si="43"/>
        <v>0</v>
      </c>
      <c r="E311" s="286">
        <f t="shared" si="44"/>
        <v>0</v>
      </c>
      <c r="F311" s="287"/>
      <c r="G311" s="288"/>
      <c r="H311" s="78"/>
      <c r="I311" s="5"/>
      <c r="J311" s="5"/>
      <c r="K311" s="5"/>
      <c r="L311" s="5">
        <f t="shared" si="38"/>
        <v>-123</v>
      </c>
      <c r="M311" s="6">
        <f t="shared" si="39"/>
        <v>9.1666666666666667E-3</v>
      </c>
      <c r="N311" s="4"/>
    </row>
    <row r="312" spans="1:14" ht="13.5" thickBot="1" x14ac:dyDescent="0.25">
      <c r="A312" s="39">
        <f t="shared" si="45"/>
        <v>305</v>
      </c>
      <c r="B312" s="33">
        <f t="shared" si="41"/>
        <v>0</v>
      </c>
      <c r="C312" s="33">
        <f t="shared" si="42"/>
        <v>0</v>
      </c>
      <c r="D312" s="40">
        <f t="shared" si="43"/>
        <v>0</v>
      </c>
      <c r="E312" s="286">
        <f t="shared" si="44"/>
        <v>0</v>
      </c>
      <c r="F312" s="287"/>
      <c r="G312" s="288"/>
      <c r="H312" s="78"/>
      <c r="I312" s="5"/>
      <c r="J312" s="5"/>
      <c r="K312" s="5"/>
      <c r="L312" s="5">
        <f t="shared" ref="L312:L366" si="46">L311-1</f>
        <v>-124</v>
      </c>
      <c r="M312" s="6">
        <f t="shared" ref="M312:M366" si="47">M311</f>
        <v>9.1666666666666667E-3</v>
      </c>
      <c r="N312" s="4"/>
    </row>
    <row r="313" spans="1:14" ht="13.5" thickBot="1" x14ac:dyDescent="0.25">
      <c r="A313" s="39">
        <f t="shared" si="45"/>
        <v>306</v>
      </c>
      <c r="B313" s="33">
        <f t="shared" si="41"/>
        <v>0</v>
      </c>
      <c r="C313" s="33">
        <f t="shared" si="42"/>
        <v>0</v>
      </c>
      <c r="D313" s="40">
        <f t="shared" si="43"/>
        <v>0</v>
      </c>
      <c r="E313" s="286">
        <f t="shared" si="44"/>
        <v>0</v>
      </c>
      <c r="F313" s="287"/>
      <c r="G313" s="288"/>
      <c r="H313" s="78"/>
      <c r="I313" s="5"/>
      <c r="J313" s="5"/>
      <c r="K313" s="5"/>
      <c r="L313" s="5">
        <f t="shared" si="46"/>
        <v>-125</v>
      </c>
      <c r="M313" s="6">
        <f t="shared" si="47"/>
        <v>9.1666666666666667E-3</v>
      </c>
      <c r="N313" s="4"/>
    </row>
    <row r="314" spans="1:14" ht="13.5" thickBot="1" x14ac:dyDescent="0.25">
      <c r="A314" s="39">
        <f t="shared" si="45"/>
        <v>307</v>
      </c>
      <c r="B314" s="33">
        <f t="shared" si="41"/>
        <v>0</v>
      </c>
      <c r="C314" s="33">
        <f t="shared" si="42"/>
        <v>0</v>
      </c>
      <c r="D314" s="40">
        <f t="shared" si="43"/>
        <v>0</v>
      </c>
      <c r="E314" s="286">
        <f t="shared" si="44"/>
        <v>0</v>
      </c>
      <c r="F314" s="287"/>
      <c r="G314" s="288"/>
      <c r="H314" s="78"/>
      <c r="I314" s="5"/>
      <c r="J314" s="5"/>
      <c r="K314" s="5"/>
      <c r="L314" s="5">
        <f t="shared" si="46"/>
        <v>-126</v>
      </c>
      <c r="M314" s="6">
        <f t="shared" si="47"/>
        <v>9.1666666666666667E-3</v>
      </c>
      <c r="N314" s="4"/>
    </row>
    <row r="315" spans="1:14" ht="13.5" thickBot="1" x14ac:dyDescent="0.25">
      <c r="A315" s="39">
        <f t="shared" si="45"/>
        <v>308</v>
      </c>
      <c r="B315" s="33">
        <f t="shared" si="41"/>
        <v>0</v>
      </c>
      <c r="C315" s="33">
        <f t="shared" si="42"/>
        <v>0</v>
      </c>
      <c r="D315" s="40">
        <f t="shared" si="43"/>
        <v>0</v>
      </c>
      <c r="E315" s="286">
        <f t="shared" si="44"/>
        <v>0</v>
      </c>
      <c r="F315" s="287"/>
      <c r="G315" s="288"/>
      <c r="H315" s="78"/>
      <c r="I315" s="5"/>
      <c r="J315" s="5"/>
      <c r="K315" s="5"/>
      <c r="L315" s="5">
        <f t="shared" si="46"/>
        <v>-127</v>
      </c>
      <c r="M315" s="6">
        <f t="shared" si="47"/>
        <v>9.1666666666666667E-3</v>
      </c>
      <c r="N315" s="4"/>
    </row>
    <row r="316" spans="1:14" ht="13.5" thickBot="1" x14ac:dyDescent="0.25">
      <c r="A316" s="39">
        <f t="shared" si="45"/>
        <v>309</v>
      </c>
      <c r="B316" s="33">
        <f t="shared" si="41"/>
        <v>0</v>
      </c>
      <c r="C316" s="33">
        <f t="shared" si="42"/>
        <v>0</v>
      </c>
      <c r="D316" s="40">
        <f t="shared" si="43"/>
        <v>0</v>
      </c>
      <c r="E316" s="286">
        <f t="shared" si="44"/>
        <v>0</v>
      </c>
      <c r="F316" s="287"/>
      <c r="G316" s="288"/>
      <c r="H316" s="78"/>
      <c r="I316" s="5"/>
      <c r="J316" s="5"/>
      <c r="K316" s="5"/>
      <c r="L316" s="5">
        <f t="shared" si="46"/>
        <v>-128</v>
      </c>
      <c r="M316" s="6">
        <f t="shared" si="47"/>
        <v>9.1666666666666667E-3</v>
      </c>
      <c r="N316" s="4"/>
    </row>
    <row r="317" spans="1:14" ht="13.5" thickBot="1" x14ac:dyDescent="0.25">
      <c r="A317" s="39">
        <f t="shared" si="45"/>
        <v>310</v>
      </c>
      <c r="B317" s="33">
        <f t="shared" si="41"/>
        <v>0</v>
      </c>
      <c r="C317" s="33">
        <f t="shared" si="42"/>
        <v>0</v>
      </c>
      <c r="D317" s="40">
        <f t="shared" si="43"/>
        <v>0</v>
      </c>
      <c r="E317" s="286">
        <f t="shared" si="44"/>
        <v>0</v>
      </c>
      <c r="F317" s="287"/>
      <c r="G317" s="288"/>
      <c r="H317" s="78"/>
      <c r="I317" s="5"/>
      <c r="J317" s="5"/>
      <c r="K317" s="5"/>
      <c r="L317" s="5">
        <f t="shared" si="46"/>
        <v>-129</v>
      </c>
      <c r="M317" s="6">
        <f t="shared" si="47"/>
        <v>9.1666666666666667E-3</v>
      </c>
      <c r="N317" s="4"/>
    </row>
    <row r="318" spans="1:14" ht="13.5" thickBot="1" x14ac:dyDescent="0.25">
      <c r="A318" s="39">
        <f t="shared" si="45"/>
        <v>311</v>
      </c>
      <c r="B318" s="33">
        <f t="shared" si="41"/>
        <v>0</v>
      </c>
      <c r="C318" s="33">
        <f t="shared" si="42"/>
        <v>0</v>
      </c>
      <c r="D318" s="40">
        <f t="shared" si="43"/>
        <v>0</v>
      </c>
      <c r="E318" s="286">
        <f t="shared" si="44"/>
        <v>0</v>
      </c>
      <c r="F318" s="287"/>
      <c r="G318" s="288"/>
      <c r="H318" s="78"/>
      <c r="I318" s="5"/>
      <c r="J318" s="5"/>
      <c r="K318" s="5"/>
      <c r="L318" s="5">
        <f t="shared" si="46"/>
        <v>-130</v>
      </c>
      <c r="M318" s="6">
        <f t="shared" si="47"/>
        <v>9.1666666666666667E-3</v>
      </c>
      <c r="N318" s="4"/>
    </row>
    <row r="319" spans="1:14" ht="13.5" thickBot="1" x14ac:dyDescent="0.25">
      <c r="A319" s="39">
        <f t="shared" si="45"/>
        <v>312</v>
      </c>
      <c r="B319" s="33">
        <f t="shared" si="41"/>
        <v>0</v>
      </c>
      <c r="C319" s="33">
        <f t="shared" si="42"/>
        <v>0</v>
      </c>
      <c r="D319" s="40">
        <f t="shared" si="43"/>
        <v>0</v>
      </c>
      <c r="E319" s="286">
        <f t="shared" si="44"/>
        <v>0</v>
      </c>
      <c r="F319" s="287"/>
      <c r="G319" s="288"/>
      <c r="H319" s="78"/>
      <c r="I319" s="5"/>
      <c r="J319" s="5"/>
      <c r="K319" s="5"/>
      <c r="L319" s="5">
        <f t="shared" si="46"/>
        <v>-131</v>
      </c>
      <c r="M319" s="6">
        <f t="shared" si="47"/>
        <v>9.1666666666666667E-3</v>
      </c>
      <c r="N319" s="4"/>
    </row>
    <row r="320" spans="1:14" ht="13.5" thickBot="1" x14ac:dyDescent="0.25">
      <c r="A320" s="39">
        <f t="shared" si="45"/>
        <v>313</v>
      </c>
      <c r="B320" s="33">
        <f t="shared" si="41"/>
        <v>0</v>
      </c>
      <c r="C320" s="33">
        <f t="shared" si="42"/>
        <v>0</v>
      </c>
      <c r="D320" s="40">
        <f t="shared" si="43"/>
        <v>0</v>
      </c>
      <c r="E320" s="286">
        <f t="shared" si="44"/>
        <v>0</v>
      </c>
      <c r="F320" s="287"/>
      <c r="G320" s="288"/>
      <c r="H320" s="78"/>
      <c r="I320" s="5"/>
      <c r="J320" s="5"/>
      <c r="K320" s="5"/>
      <c r="L320" s="5">
        <f t="shared" si="46"/>
        <v>-132</v>
      </c>
      <c r="M320" s="6">
        <f t="shared" si="47"/>
        <v>9.1666666666666667E-3</v>
      </c>
      <c r="N320" s="4"/>
    </row>
    <row r="321" spans="1:14" ht="13.5" thickBot="1" x14ac:dyDescent="0.25">
      <c r="A321" s="39">
        <f t="shared" si="45"/>
        <v>314</v>
      </c>
      <c r="B321" s="33">
        <f t="shared" si="41"/>
        <v>0</v>
      </c>
      <c r="C321" s="33">
        <f t="shared" si="42"/>
        <v>0</v>
      </c>
      <c r="D321" s="40">
        <f t="shared" si="43"/>
        <v>0</v>
      </c>
      <c r="E321" s="286">
        <f t="shared" si="44"/>
        <v>0</v>
      </c>
      <c r="F321" s="287"/>
      <c r="G321" s="288"/>
      <c r="H321" s="78"/>
      <c r="I321" s="5"/>
      <c r="J321" s="5"/>
      <c r="K321" s="5"/>
      <c r="L321" s="5">
        <f t="shared" si="46"/>
        <v>-133</v>
      </c>
      <c r="M321" s="6">
        <f t="shared" si="47"/>
        <v>9.1666666666666667E-3</v>
      </c>
      <c r="N321" s="4"/>
    </row>
    <row r="322" spans="1:14" ht="13.5" thickBot="1" x14ac:dyDescent="0.25">
      <c r="A322" s="39">
        <f t="shared" si="45"/>
        <v>315</v>
      </c>
      <c r="B322" s="33">
        <f t="shared" si="41"/>
        <v>0</v>
      </c>
      <c r="C322" s="33">
        <f t="shared" si="42"/>
        <v>0</v>
      </c>
      <c r="D322" s="40">
        <f t="shared" si="43"/>
        <v>0</v>
      </c>
      <c r="E322" s="286">
        <f t="shared" si="44"/>
        <v>0</v>
      </c>
      <c r="F322" s="287"/>
      <c r="G322" s="288"/>
      <c r="H322" s="78"/>
      <c r="I322" s="5"/>
      <c r="J322" s="5"/>
      <c r="K322" s="5"/>
      <c r="L322" s="5">
        <f t="shared" si="46"/>
        <v>-134</v>
      </c>
      <c r="M322" s="6">
        <f t="shared" si="47"/>
        <v>9.1666666666666667E-3</v>
      </c>
      <c r="N322" s="4"/>
    </row>
    <row r="323" spans="1:14" ht="13.5" thickBot="1" x14ac:dyDescent="0.25">
      <c r="A323" s="39">
        <f t="shared" si="45"/>
        <v>316</v>
      </c>
      <c r="B323" s="33">
        <f t="shared" si="41"/>
        <v>0</v>
      </c>
      <c r="C323" s="33">
        <f t="shared" si="42"/>
        <v>0</v>
      </c>
      <c r="D323" s="40">
        <f t="shared" si="43"/>
        <v>0</v>
      </c>
      <c r="E323" s="286">
        <f t="shared" si="44"/>
        <v>0</v>
      </c>
      <c r="F323" s="287"/>
      <c r="G323" s="288"/>
      <c r="H323" s="78"/>
      <c r="I323" s="5"/>
      <c r="J323" s="5"/>
      <c r="K323" s="5"/>
      <c r="L323" s="5">
        <f t="shared" si="46"/>
        <v>-135</v>
      </c>
      <c r="M323" s="6">
        <f t="shared" si="47"/>
        <v>9.1666666666666667E-3</v>
      </c>
      <c r="N323" s="4"/>
    </row>
    <row r="324" spans="1:14" ht="13.5" thickBot="1" x14ac:dyDescent="0.25">
      <c r="A324" s="39">
        <f t="shared" si="45"/>
        <v>317</v>
      </c>
      <c r="B324" s="33">
        <f t="shared" si="41"/>
        <v>0</v>
      </c>
      <c r="C324" s="33">
        <f t="shared" si="42"/>
        <v>0</v>
      </c>
      <c r="D324" s="40">
        <f t="shared" si="43"/>
        <v>0</v>
      </c>
      <c r="E324" s="286">
        <f t="shared" si="44"/>
        <v>0</v>
      </c>
      <c r="F324" s="287"/>
      <c r="G324" s="288"/>
      <c r="H324" s="78"/>
      <c r="I324" s="5"/>
      <c r="J324" s="5"/>
      <c r="K324" s="5"/>
      <c r="L324" s="5">
        <f t="shared" si="46"/>
        <v>-136</v>
      </c>
      <c r="M324" s="6">
        <f t="shared" si="47"/>
        <v>9.1666666666666667E-3</v>
      </c>
      <c r="N324" s="4"/>
    </row>
    <row r="325" spans="1:14" ht="13.5" thickBot="1" x14ac:dyDescent="0.25">
      <c r="A325" s="39">
        <f t="shared" si="45"/>
        <v>318</v>
      </c>
      <c r="B325" s="33">
        <f t="shared" si="41"/>
        <v>0</v>
      </c>
      <c r="C325" s="33">
        <f t="shared" si="42"/>
        <v>0</v>
      </c>
      <c r="D325" s="40">
        <f t="shared" si="43"/>
        <v>0</v>
      </c>
      <c r="E325" s="286">
        <f t="shared" si="44"/>
        <v>0</v>
      </c>
      <c r="F325" s="287"/>
      <c r="G325" s="288"/>
      <c r="H325" s="78"/>
      <c r="I325" s="5"/>
      <c r="J325" s="5"/>
      <c r="K325" s="5"/>
      <c r="L325" s="5">
        <f t="shared" si="46"/>
        <v>-137</v>
      </c>
      <c r="M325" s="6">
        <f t="shared" si="47"/>
        <v>9.1666666666666667E-3</v>
      </c>
      <c r="N325" s="4"/>
    </row>
    <row r="326" spans="1:14" ht="13.5" thickBot="1" x14ac:dyDescent="0.25">
      <c r="A326" s="39">
        <f t="shared" si="45"/>
        <v>319</v>
      </c>
      <c r="B326" s="33">
        <f t="shared" si="41"/>
        <v>0</v>
      </c>
      <c r="C326" s="33">
        <f t="shared" si="42"/>
        <v>0</v>
      </c>
      <c r="D326" s="40">
        <f t="shared" si="43"/>
        <v>0</v>
      </c>
      <c r="E326" s="286">
        <f t="shared" si="44"/>
        <v>0</v>
      </c>
      <c r="F326" s="287"/>
      <c r="G326" s="288"/>
      <c r="H326" s="78"/>
      <c r="I326" s="5"/>
      <c r="J326" s="5"/>
      <c r="K326" s="5"/>
      <c r="L326" s="5">
        <f t="shared" si="46"/>
        <v>-138</v>
      </c>
      <c r="M326" s="6">
        <f t="shared" si="47"/>
        <v>9.1666666666666667E-3</v>
      </c>
      <c r="N326" s="4"/>
    </row>
    <row r="327" spans="1:14" ht="13.5" thickBot="1" x14ac:dyDescent="0.25">
      <c r="A327" s="39">
        <f t="shared" si="45"/>
        <v>320</v>
      </c>
      <c r="B327" s="33">
        <f t="shared" si="41"/>
        <v>0</v>
      </c>
      <c r="C327" s="33">
        <f t="shared" si="42"/>
        <v>0</v>
      </c>
      <c r="D327" s="40">
        <f t="shared" si="43"/>
        <v>0</v>
      </c>
      <c r="E327" s="286">
        <f t="shared" si="44"/>
        <v>0</v>
      </c>
      <c r="F327" s="287"/>
      <c r="G327" s="288"/>
      <c r="H327" s="78"/>
      <c r="I327" s="5"/>
      <c r="J327" s="5"/>
      <c r="K327" s="5"/>
      <c r="L327" s="5">
        <f t="shared" si="46"/>
        <v>-139</v>
      </c>
      <c r="M327" s="6">
        <f t="shared" si="47"/>
        <v>9.1666666666666667E-3</v>
      </c>
      <c r="N327" s="4"/>
    </row>
    <row r="328" spans="1:14" ht="13.5" thickBot="1" x14ac:dyDescent="0.25">
      <c r="A328" s="39">
        <f t="shared" si="45"/>
        <v>321</v>
      </c>
      <c r="B328" s="33">
        <f t="shared" si="41"/>
        <v>0</v>
      </c>
      <c r="C328" s="33">
        <f t="shared" si="42"/>
        <v>0</v>
      </c>
      <c r="D328" s="40">
        <f t="shared" si="43"/>
        <v>0</v>
      </c>
      <c r="E328" s="286">
        <f t="shared" si="44"/>
        <v>0</v>
      </c>
      <c r="F328" s="287"/>
      <c r="G328" s="288"/>
      <c r="H328" s="78"/>
      <c r="I328" s="5"/>
      <c r="J328" s="5"/>
      <c r="K328" s="5"/>
      <c r="L328" s="5">
        <f t="shared" si="46"/>
        <v>-140</v>
      </c>
      <c r="M328" s="6">
        <f t="shared" si="47"/>
        <v>9.1666666666666667E-3</v>
      </c>
      <c r="N328" s="4"/>
    </row>
    <row r="329" spans="1:14" ht="13.5" thickBot="1" x14ac:dyDescent="0.25">
      <c r="A329" s="39">
        <f t="shared" si="45"/>
        <v>322</v>
      </c>
      <c r="B329" s="33">
        <f t="shared" si="41"/>
        <v>0</v>
      </c>
      <c r="C329" s="33">
        <f t="shared" si="42"/>
        <v>0</v>
      </c>
      <c r="D329" s="40">
        <f t="shared" si="43"/>
        <v>0</v>
      </c>
      <c r="E329" s="286">
        <f t="shared" si="44"/>
        <v>0</v>
      </c>
      <c r="F329" s="287"/>
      <c r="G329" s="288"/>
      <c r="H329" s="78"/>
      <c r="I329" s="5"/>
      <c r="J329" s="5"/>
      <c r="K329" s="5"/>
      <c r="L329" s="5">
        <f t="shared" si="46"/>
        <v>-141</v>
      </c>
      <c r="M329" s="6">
        <f t="shared" si="47"/>
        <v>9.1666666666666667E-3</v>
      </c>
      <c r="N329" s="4"/>
    </row>
    <row r="330" spans="1:14" ht="13.5" thickBot="1" x14ac:dyDescent="0.25">
      <c r="A330" s="39">
        <f t="shared" si="45"/>
        <v>323</v>
      </c>
      <c r="B330" s="33">
        <f t="shared" si="41"/>
        <v>0</v>
      </c>
      <c r="C330" s="33">
        <f t="shared" si="42"/>
        <v>0</v>
      </c>
      <c r="D330" s="40">
        <f t="shared" si="43"/>
        <v>0</v>
      </c>
      <c r="E330" s="286">
        <f t="shared" si="44"/>
        <v>0</v>
      </c>
      <c r="F330" s="287"/>
      <c r="G330" s="288"/>
      <c r="H330" s="78"/>
      <c r="I330" s="5"/>
      <c r="J330" s="5"/>
      <c r="K330" s="5"/>
      <c r="L330" s="5">
        <f t="shared" si="46"/>
        <v>-142</v>
      </c>
      <c r="M330" s="6">
        <f t="shared" si="47"/>
        <v>9.1666666666666667E-3</v>
      </c>
      <c r="N330" s="4"/>
    </row>
    <row r="331" spans="1:14" ht="13.5" thickBot="1" x14ac:dyDescent="0.25">
      <c r="A331" s="39">
        <f t="shared" si="45"/>
        <v>324</v>
      </c>
      <c r="B331" s="33">
        <f t="shared" si="41"/>
        <v>0</v>
      </c>
      <c r="C331" s="33">
        <f t="shared" si="42"/>
        <v>0</v>
      </c>
      <c r="D331" s="40">
        <f t="shared" si="43"/>
        <v>0</v>
      </c>
      <c r="E331" s="286">
        <f t="shared" si="44"/>
        <v>0</v>
      </c>
      <c r="F331" s="287"/>
      <c r="G331" s="288"/>
      <c r="H331" s="78"/>
      <c r="I331" s="5"/>
      <c r="J331" s="5"/>
      <c r="K331" s="5"/>
      <c r="L331" s="5">
        <f t="shared" si="46"/>
        <v>-143</v>
      </c>
      <c r="M331" s="6">
        <f t="shared" si="47"/>
        <v>9.1666666666666667E-3</v>
      </c>
      <c r="N331" s="4"/>
    </row>
    <row r="332" spans="1:14" ht="13.5" thickBot="1" x14ac:dyDescent="0.25">
      <c r="A332" s="39">
        <f t="shared" si="45"/>
        <v>325</v>
      </c>
      <c r="B332" s="33">
        <f t="shared" si="41"/>
        <v>0</v>
      </c>
      <c r="C332" s="33">
        <f t="shared" si="42"/>
        <v>0</v>
      </c>
      <c r="D332" s="40">
        <f t="shared" si="43"/>
        <v>0</v>
      </c>
      <c r="E332" s="286">
        <f t="shared" si="44"/>
        <v>0</v>
      </c>
      <c r="F332" s="287"/>
      <c r="G332" s="288"/>
      <c r="H332" s="78"/>
      <c r="I332" s="5"/>
      <c r="J332" s="5"/>
      <c r="K332" s="5"/>
      <c r="L332" s="5">
        <f t="shared" si="46"/>
        <v>-144</v>
      </c>
      <c r="M332" s="6">
        <f t="shared" si="47"/>
        <v>9.1666666666666667E-3</v>
      </c>
      <c r="N332" s="4"/>
    </row>
    <row r="333" spans="1:14" ht="13.5" thickBot="1" x14ac:dyDescent="0.25">
      <c r="A333" s="39">
        <f t="shared" si="45"/>
        <v>326</v>
      </c>
      <c r="B333" s="33">
        <f t="shared" si="41"/>
        <v>0</v>
      </c>
      <c r="C333" s="33">
        <f t="shared" si="42"/>
        <v>0</v>
      </c>
      <c r="D333" s="40">
        <f t="shared" si="43"/>
        <v>0</v>
      </c>
      <c r="E333" s="286">
        <f t="shared" si="44"/>
        <v>0</v>
      </c>
      <c r="F333" s="287"/>
      <c r="G333" s="288"/>
      <c r="H333" s="78"/>
      <c r="I333" s="5"/>
      <c r="J333" s="5"/>
      <c r="K333" s="5"/>
      <c r="L333" s="5">
        <f t="shared" si="46"/>
        <v>-145</v>
      </c>
      <c r="M333" s="6">
        <f t="shared" si="47"/>
        <v>9.1666666666666667E-3</v>
      </c>
      <c r="N333" s="4"/>
    </row>
    <row r="334" spans="1:14" ht="13.5" thickBot="1" x14ac:dyDescent="0.25">
      <c r="A334" s="39">
        <f t="shared" si="45"/>
        <v>327</v>
      </c>
      <c r="B334" s="33">
        <f t="shared" si="41"/>
        <v>0</v>
      </c>
      <c r="C334" s="33">
        <f t="shared" si="42"/>
        <v>0</v>
      </c>
      <c r="D334" s="40">
        <f t="shared" si="43"/>
        <v>0</v>
      </c>
      <c r="E334" s="286">
        <f t="shared" si="44"/>
        <v>0</v>
      </c>
      <c r="F334" s="287"/>
      <c r="G334" s="288"/>
      <c r="H334" s="78"/>
      <c r="I334" s="5"/>
      <c r="J334" s="5"/>
      <c r="K334" s="5"/>
      <c r="L334" s="5">
        <f t="shared" si="46"/>
        <v>-146</v>
      </c>
      <c r="M334" s="6">
        <f t="shared" si="47"/>
        <v>9.1666666666666667E-3</v>
      </c>
      <c r="N334" s="4"/>
    </row>
    <row r="335" spans="1:14" ht="13.5" thickBot="1" x14ac:dyDescent="0.25">
      <c r="A335" s="39">
        <f t="shared" si="45"/>
        <v>328</v>
      </c>
      <c r="B335" s="33">
        <f t="shared" si="41"/>
        <v>0</v>
      </c>
      <c r="C335" s="33">
        <f t="shared" si="42"/>
        <v>0</v>
      </c>
      <c r="D335" s="40">
        <f t="shared" si="43"/>
        <v>0</v>
      </c>
      <c r="E335" s="286">
        <f t="shared" si="44"/>
        <v>0</v>
      </c>
      <c r="F335" s="287"/>
      <c r="G335" s="288"/>
      <c r="H335" s="78"/>
      <c r="I335" s="5"/>
      <c r="J335" s="5"/>
      <c r="K335" s="5"/>
      <c r="L335" s="5">
        <f t="shared" si="46"/>
        <v>-147</v>
      </c>
      <c r="M335" s="6">
        <f t="shared" si="47"/>
        <v>9.1666666666666667E-3</v>
      </c>
      <c r="N335" s="4"/>
    </row>
    <row r="336" spans="1:14" ht="13.5" thickBot="1" x14ac:dyDescent="0.25">
      <c r="A336" s="39">
        <f t="shared" si="45"/>
        <v>329</v>
      </c>
      <c r="B336" s="33">
        <f t="shared" si="41"/>
        <v>0</v>
      </c>
      <c r="C336" s="33">
        <f t="shared" si="42"/>
        <v>0</v>
      </c>
      <c r="D336" s="40">
        <f t="shared" si="43"/>
        <v>0</v>
      </c>
      <c r="E336" s="286">
        <f t="shared" si="44"/>
        <v>0</v>
      </c>
      <c r="F336" s="287"/>
      <c r="G336" s="288"/>
      <c r="H336" s="78"/>
      <c r="I336" s="5"/>
      <c r="J336" s="5"/>
      <c r="K336" s="5"/>
      <c r="L336" s="5">
        <f t="shared" si="46"/>
        <v>-148</v>
      </c>
      <c r="M336" s="6">
        <f t="shared" si="47"/>
        <v>9.1666666666666667E-3</v>
      </c>
      <c r="N336" s="4"/>
    </row>
    <row r="337" spans="1:14" ht="13.5" thickBot="1" x14ac:dyDescent="0.25">
      <c r="A337" s="39">
        <f t="shared" si="45"/>
        <v>330</v>
      </c>
      <c r="B337" s="33">
        <f t="shared" si="41"/>
        <v>0</v>
      </c>
      <c r="C337" s="33">
        <f t="shared" si="42"/>
        <v>0</v>
      </c>
      <c r="D337" s="40">
        <f t="shared" si="43"/>
        <v>0</v>
      </c>
      <c r="E337" s="286">
        <f t="shared" si="44"/>
        <v>0</v>
      </c>
      <c r="F337" s="287"/>
      <c r="G337" s="288"/>
      <c r="H337" s="78"/>
      <c r="I337" s="5"/>
      <c r="J337" s="5"/>
      <c r="K337" s="5"/>
      <c r="L337" s="5">
        <f t="shared" si="46"/>
        <v>-149</v>
      </c>
      <c r="M337" s="6">
        <f t="shared" si="47"/>
        <v>9.1666666666666667E-3</v>
      </c>
      <c r="N337" s="4"/>
    </row>
    <row r="338" spans="1:14" ht="13.5" thickBot="1" x14ac:dyDescent="0.25">
      <c r="A338" s="39">
        <f t="shared" si="45"/>
        <v>331</v>
      </c>
      <c r="B338" s="33">
        <f t="shared" si="41"/>
        <v>0</v>
      </c>
      <c r="C338" s="33">
        <f t="shared" si="42"/>
        <v>0</v>
      </c>
      <c r="D338" s="40">
        <f t="shared" si="43"/>
        <v>0</v>
      </c>
      <c r="E338" s="286">
        <f t="shared" si="44"/>
        <v>0</v>
      </c>
      <c r="F338" s="287"/>
      <c r="G338" s="288"/>
      <c r="H338" s="78"/>
      <c r="I338" s="5"/>
      <c r="J338" s="5"/>
      <c r="K338" s="5"/>
      <c r="L338" s="5">
        <f t="shared" si="46"/>
        <v>-150</v>
      </c>
      <c r="M338" s="6">
        <f t="shared" si="47"/>
        <v>9.1666666666666667E-3</v>
      </c>
      <c r="N338" s="4"/>
    </row>
    <row r="339" spans="1:14" ht="13.5" thickBot="1" x14ac:dyDescent="0.25">
      <c r="A339" s="39">
        <f t="shared" si="45"/>
        <v>332</v>
      </c>
      <c r="B339" s="33">
        <f t="shared" si="41"/>
        <v>0</v>
      </c>
      <c r="C339" s="33">
        <f t="shared" ref="C339:C366" si="48">B339*M339</f>
        <v>0</v>
      </c>
      <c r="D339" s="40">
        <f t="shared" si="43"/>
        <v>0</v>
      </c>
      <c r="E339" s="286">
        <f t="shared" si="44"/>
        <v>0</v>
      </c>
      <c r="F339" s="287"/>
      <c r="G339" s="288"/>
      <c r="H339" s="78"/>
      <c r="I339" s="5"/>
      <c r="J339" s="5"/>
      <c r="K339" s="5"/>
      <c r="L339" s="5">
        <f t="shared" si="46"/>
        <v>-151</v>
      </c>
      <c r="M339" s="6">
        <f t="shared" si="47"/>
        <v>9.1666666666666667E-3</v>
      </c>
      <c r="N339" s="4"/>
    </row>
    <row r="340" spans="1:14" ht="13.5" thickBot="1" x14ac:dyDescent="0.25">
      <c r="A340" s="39">
        <f t="shared" si="45"/>
        <v>333</v>
      </c>
      <c r="B340" s="33">
        <f t="shared" si="41"/>
        <v>0</v>
      </c>
      <c r="C340" s="33">
        <f t="shared" si="48"/>
        <v>0</v>
      </c>
      <c r="D340" s="40">
        <f t="shared" si="43"/>
        <v>0</v>
      </c>
      <c r="E340" s="286">
        <f t="shared" si="44"/>
        <v>0</v>
      </c>
      <c r="F340" s="287"/>
      <c r="G340" s="288"/>
      <c r="H340" s="78"/>
      <c r="I340" s="5"/>
      <c r="J340" s="5"/>
      <c r="K340" s="5"/>
      <c r="L340" s="5">
        <f t="shared" si="46"/>
        <v>-152</v>
      </c>
      <c r="M340" s="6">
        <f t="shared" si="47"/>
        <v>9.1666666666666667E-3</v>
      </c>
      <c r="N340" s="4"/>
    </row>
    <row r="341" spans="1:14" ht="13.5" thickBot="1" x14ac:dyDescent="0.25">
      <c r="A341" s="39">
        <f t="shared" si="45"/>
        <v>334</v>
      </c>
      <c r="B341" s="33">
        <f t="shared" si="41"/>
        <v>0</v>
      </c>
      <c r="C341" s="33">
        <f t="shared" si="48"/>
        <v>0</v>
      </c>
      <c r="D341" s="40">
        <f t="shared" si="43"/>
        <v>0</v>
      </c>
      <c r="E341" s="286">
        <f t="shared" si="44"/>
        <v>0</v>
      </c>
      <c r="F341" s="287"/>
      <c r="G341" s="288"/>
      <c r="H341" s="78"/>
      <c r="I341" s="5"/>
      <c r="J341" s="5"/>
      <c r="K341" s="5"/>
      <c r="L341" s="5">
        <f t="shared" si="46"/>
        <v>-153</v>
      </c>
      <c r="M341" s="6">
        <f t="shared" si="47"/>
        <v>9.1666666666666667E-3</v>
      </c>
      <c r="N341" s="4"/>
    </row>
    <row r="342" spans="1:14" ht="13.5" thickBot="1" x14ac:dyDescent="0.25">
      <c r="A342" s="39">
        <f t="shared" si="45"/>
        <v>335</v>
      </c>
      <c r="B342" s="33">
        <f t="shared" si="41"/>
        <v>0</v>
      </c>
      <c r="C342" s="33">
        <f t="shared" si="48"/>
        <v>0</v>
      </c>
      <c r="D342" s="40">
        <f t="shared" si="43"/>
        <v>0</v>
      </c>
      <c r="E342" s="286">
        <f t="shared" si="44"/>
        <v>0</v>
      </c>
      <c r="F342" s="287"/>
      <c r="G342" s="288"/>
      <c r="H342" s="78"/>
      <c r="I342" s="5"/>
      <c r="J342" s="5"/>
      <c r="K342" s="5"/>
      <c r="L342" s="5">
        <f t="shared" si="46"/>
        <v>-154</v>
      </c>
      <c r="M342" s="6">
        <f t="shared" si="47"/>
        <v>9.1666666666666667E-3</v>
      </c>
      <c r="N342" s="4"/>
    </row>
    <row r="343" spans="1:14" ht="13.5" thickBot="1" x14ac:dyDescent="0.25">
      <c r="A343" s="39">
        <f t="shared" si="45"/>
        <v>336</v>
      </c>
      <c r="B343" s="33">
        <f t="shared" si="41"/>
        <v>0</v>
      </c>
      <c r="C343" s="33">
        <f t="shared" si="48"/>
        <v>0</v>
      </c>
      <c r="D343" s="40">
        <f t="shared" si="43"/>
        <v>0</v>
      </c>
      <c r="E343" s="286">
        <f t="shared" si="44"/>
        <v>0</v>
      </c>
      <c r="F343" s="287"/>
      <c r="G343" s="288"/>
      <c r="H343" s="78"/>
      <c r="I343" s="5"/>
      <c r="J343" s="5"/>
      <c r="K343" s="5"/>
      <c r="L343" s="5">
        <f t="shared" si="46"/>
        <v>-155</v>
      </c>
      <c r="M343" s="6">
        <f t="shared" si="47"/>
        <v>9.1666666666666667E-3</v>
      </c>
      <c r="N343" s="4"/>
    </row>
    <row r="344" spans="1:14" ht="13.5" thickBot="1" x14ac:dyDescent="0.25">
      <c r="A344" s="39">
        <f t="shared" si="45"/>
        <v>337</v>
      </c>
      <c r="B344" s="33">
        <f t="shared" si="41"/>
        <v>0</v>
      </c>
      <c r="C344" s="33">
        <f t="shared" si="48"/>
        <v>0</v>
      </c>
      <c r="D344" s="40">
        <f t="shared" si="43"/>
        <v>0</v>
      </c>
      <c r="E344" s="286">
        <f t="shared" si="44"/>
        <v>0</v>
      </c>
      <c r="F344" s="287"/>
      <c r="G344" s="288"/>
      <c r="H344" s="78"/>
      <c r="I344" s="5"/>
      <c r="J344" s="5"/>
      <c r="K344" s="5"/>
      <c r="L344" s="5">
        <f t="shared" si="46"/>
        <v>-156</v>
      </c>
      <c r="M344" s="6">
        <f t="shared" si="47"/>
        <v>9.1666666666666667E-3</v>
      </c>
      <c r="N344" s="4"/>
    </row>
    <row r="345" spans="1:14" ht="13.5" thickBot="1" x14ac:dyDescent="0.25">
      <c r="A345" s="39">
        <f t="shared" si="45"/>
        <v>338</v>
      </c>
      <c r="B345" s="33">
        <f t="shared" si="41"/>
        <v>0</v>
      </c>
      <c r="C345" s="33">
        <f t="shared" si="48"/>
        <v>0</v>
      </c>
      <c r="D345" s="40">
        <f t="shared" si="43"/>
        <v>0</v>
      </c>
      <c r="E345" s="286">
        <f t="shared" si="44"/>
        <v>0</v>
      </c>
      <c r="F345" s="287"/>
      <c r="G345" s="288"/>
      <c r="H345" s="78"/>
      <c r="I345" s="5"/>
      <c r="J345" s="5"/>
      <c r="K345" s="5"/>
      <c r="L345" s="5">
        <f t="shared" si="46"/>
        <v>-157</v>
      </c>
      <c r="M345" s="6">
        <f t="shared" si="47"/>
        <v>9.1666666666666667E-3</v>
      </c>
      <c r="N345" s="4"/>
    </row>
    <row r="346" spans="1:14" ht="13.5" thickBot="1" x14ac:dyDescent="0.25">
      <c r="A346" s="39">
        <f t="shared" si="45"/>
        <v>339</v>
      </c>
      <c r="B346" s="33">
        <f t="shared" si="41"/>
        <v>0</v>
      </c>
      <c r="C346" s="33">
        <f t="shared" si="48"/>
        <v>0</v>
      </c>
      <c r="D346" s="40">
        <f t="shared" si="43"/>
        <v>0</v>
      </c>
      <c r="E346" s="286">
        <f t="shared" si="44"/>
        <v>0</v>
      </c>
      <c r="F346" s="287"/>
      <c r="G346" s="288"/>
      <c r="H346" s="78"/>
      <c r="I346" s="5"/>
      <c r="J346" s="5"/>
      <c r="K346" s="5"/>
      <c r="L346" s="5">
        <f t="shared" si="46"/>
        <v>-158</v>
      </c>
      <c r="M346" s="6">
        <f t="shared" si="47"/>
        <v>9.1666666666666667E-3</v>
      </c>
      <c r="N346" s="4"/>
    </row>
    <row r="347" spans="1:14" ht="13.5" thickBot="1" x14ac:dyDescent="0.25">
      <c r="A347" s="39">
        <f t="shared" si="45"/>
        <v>340</v>
      </c>
      <c r="B347" s="33">
        <f t="shared" si="41"/>
        <v>0</v>
      </c>
      <c r="C347" s="33">
        <f t="shared" si="48"/>
        <v>0</v>
      </c>
      <c r="D347" s="40">
        <f t="shared" si="43"/>
        <v>0</v>
      </c>
      <c r="E347" s="286">
        <f t="shared" si="44"/>
        <v>0</v>
      </c>
      <c r="F347" s="287"/>
      <c r="G347" s="288"/>
      <c r="H347" s="78"/>
      <c r="I347" s="5"/>
      <c r="J347" s="5"/>
      <c r="K347" s="5"/>
      <c r="L347" s="5">
        <f t="shared" si="46"/>
        <v>-159</v>
      </c>
      <c r="M347" s="6">
        <f t="shared" si="47"/>
        <v>9.1666666666666667E-3</v>
      </c>
      <c r="N347" s="4"/>
    </row>
    <row r="348" spans="1:14" ht="13.5" thickBot="1" x14ac:dyDescent="0.25">
      <c r="A348" s="39">
        <f t="shared" si="45"/>
        <v>341</v>
      </c>
      <c r="B348" s="33">
        <f t="shared" si="41"/>
        <v>0</v>
      </c>
      <c r="C348" s="33">
        <f t="shared" si="48"/>
        <v>0</v>
      </c>
      <c r="D348" s="40">
        <f t="shared" si="43"/>
        <v>0</v>
      </c>
      <c r="E348" s="286">
        <f t="shared" si="44"/>
        <v>0</v>
      </c>
      <c r="F348" s="287"/>
      <c r="G348" s="288"/>
      <c r="H348" s="78"/>
      <c r="I348" s="5"/>
      <c r="J348" s="5"/>
      <c r="K348" s="5"/>
      <c r="L348" s="5">
        <f t="shared" si="46"/>
        <v>-160</v>
      </c>
      <c r="M348" s="6">
        <f t="shared" si="47"/>
        <v>9.1666666666666667E-3</v>
      </c>
      <c r="N348" s="4"/>
    </row>
    <row r="349" spans="1:14" ht="13.5" thickBot="1" x14ac:dyDescent="0.25">
      <c r="A349" s="39">
        <f t="shared" si="45"/>
        <v>342</v>
      </c>
      <c r="B349" s="33">
        <f t="shared" si="41"/>
        <v>0</v>
      </c>
      <c r="C349" s="33">
        <f t="shared" si="48"/>
        <v>0</v>
      </c>
      <c r="D349" s="40">
        <f t="shared" si="43"/>
        <v>0</v>
      </c>
      <c r="E349" s="286">
        <f t="shared" si="44"/>
        <v>0</v>
      </c>
      <c r="F349" s="287"/>
      <c r="G349" s="288"/>
      <c r="H349" s="78"/>
      <c r="I349" s="5"/>
      <c r="J349" s="5"/>
      <c r="K349" s="5"/>
      <c r="L349" s="5">
        <f t="shared" si="46"/>
        <v>-161</v>
      </c>
      <c r="M349" s="6">
        <f t="shared" si="47"/>
        <v>9.1666666666666667E-3</v>
      </c>
      <c r="N349" s="4"/>
    </row>
    <row r="350" spans="1:14" ht="13.5" thickBot="1" x14ac:dyDescent="0.25">
      <c r="A350" s="39">
        <f t="shared" si="45"/>
        <v>343</v>
      </c>
      <c r="B350" s="33">
        <f t="shared" si="41"/>
        <v>0</v>
      </c>
      <c r="C350" s="33">
        <f t="shared" si="48"/>
        <v>0</v>
      </c>
      <c r="D350" s="40">
        <f t="shared" si="43"/>
        <v>0</v>
      </c>
      <c r="E350" s="286">
        <f t="shared" si="44"/>
        <v>0</v>
      </c>
      <c r="F350" s="287"/>
      <c r="G350" s="288"/>
      <c r="H350" s="78"/>
      <c r="I350" s="5"/>
      <c r="J350" s="5"/>
      <c r="K350" s="5"/>
      <c r="L350" s="5">
        <f t="shared" si="46"/>
        <v>-162</v>
      </c>
      <c r="M350" s="6">
        <f t="shared" si="47"/>
        <v>9.1666666666666667E-3</v>
      </c>
      <c r="N350" s="4"/>
    </row>
    <row r="351" spans="1:14" ht="13.5" thickBot="1" x14ac:dyDescent="0.25">
      <c r="A351" s="39">
        <f t="shared" si="45"/>
        <v>344</v>
      </c>
      <c r="B351" s="33">
        <f t="shared" si="41"/>
        <v>0</v>
      </c>
      <c r="C351" s="33">
        <f t="shared" si="48"/>
        <v>0</v>
      </c>
      <c r="D351" s="40">
        <f t="shared" si="43"/>
        <v>0</v>
      </c>
      <c r="E351" s="286">
        <f t="shared" si="44"/>
        <v>0</v>
      </c>
      <c r="F351" s="287"/>
      <c r="G351" s="288"/>
      <c r="H351" s="78"/>
      <c r="I351" s="5"/>
      <c r="J351" s="5"/>
      <c r="K351" s="5"/>
      <c r="L351" s="5">
        <f t="shared" si="46"/>
        <v>-163</v>
      </c>
      <c r="M351" s="6">
        <f t="shared" si="47"/>
        <v>9.1666666666666667E-3</v>
      </c>
      <c r="N351" s="4"/>
    </row>
    <row r="352" spans="1:14" ht="13.5" thickBot="1" x14ac:dyDescent="0.25">
      <c r="A352" s="39">
        <f t="shared" si="45"/>
        <v>345</v>
      </c>
      <c r="B352" s="33">
        <f t="shared" si="41"/>
        <v>0</v>
      </c>
      <c r="C352" s="33">
        <f t="shared" si="48"/>
        <v>0</v>
      </c>
      <c r="D352" s="40">
        <f t="shared" si="43"/>
        <v>0</v>
      </c>
      <c r="E352" s="286">
        <f t="shared" si="44"/>
        <v>0</v>
      </c>
      <c r="F352" s="287"/>
      <c r="G352" s="288"/>
      <c r="H352" s="78"/>
      <c r="I352" s="5"/>
      <c r="J352" s="5"/>
      <c r="K352" s="5"/>
      <c r="L352" s="5">
        <f t="shared" si="46"/>
        <v>-164</v>
      </c>
      <c r="M352" s="6">
        <f t="shared" si="47"/>
        <v>9.1666666666666667E-3</v>
      </c>
      <c r="N352" s="4"/>
    </row>
    <row r="353" spans="1:14" ht="13.5" thickBot="1" x14ac:dyDescent="0.25">
      <c r="A353" s="39">
        <f t="shared" si="45"/>
        <v>346</v>
      </c>
      <c r="B353" s="33">
        <f t="shared" si="41"/>
        <v>0</v>
      </c>
      <c r="C353" s="33">
        <f t="shared" si="48"/>
        <v>0</v>
      </c>
      <c r="D353" s="40">
        <f t="shared" si="43"/>
        <v>0</v>
      </c>
      <c r="E353" s="286">
        <f t="shared" si="44"/>
        <v>0</v>
      </c>
      <c r="F353" s="287"/>
      <c r="G353" s="288"/>
      <c r="H353" s="78"/>
      <c r="I353" s="5"/>
      <c r="J353" s="5"/>
      <c r="K353" s="5"/>
      <c r="L353" s="5">
        <f t="shared" si="46"/>
        <v>-165</v>
      </c>
      <c r="M353" s="6">
        <f t="shared" si="47"/>
        <v>9.1666666666666667E-3</v>
      </c>
      <c r="N353" s="4"/>
    </row>
    <row r="354" spans="1:14" ht="13.5" thickBot="1" x14ac:dyDescent="0.25">
      <c r="A354" s="39">
        <f t="shared" si="45"/>
        <v>347</v>
      </c>
      <c r="B354" s="33">
        <f t="shared" si="41"/>
        <v>0</v>
      </c>
      <c r="C354" s="33">
        <f t="shared" si="48"/>
        <v>0</v>
      </c>
      <c r="D354" s="40">
        <f t="shared" si="43"/>
        <v>0</v>
      </c>
      <c r="E354" s="286">
        <f t="shared" si="44"/>
        <v>0</v>
      </c>
      <c r="F354" s="287"/>
      <c r="G354" s="288"/>
      <c r="H354" s="78"/>
      <c r="I354" s="5"/>
      <c r="J354" s="5"/>
      <c r="K354" s="5"/>
      <c r="L354" s="5">
        <f t="shared" si="46"/>
        <v>-166</v>
      </c>
      <c r="M354" s="6">
        <f t="shared" si="47"/>
        <v>9.1666666666666667E-3</v>
      </c>
      <c r="N354" s="4"/>
    </row>
    <row r="355" spans="1:14" ht="13.5" thickBot="1" x14ac:dyDescent="0.25">
      <c r="A355" s="39">
        <f t="shared" si="45"/>
        <v>348</v>
      </c>
      <c r="B355" s="33">
        <f t="shared" si="41"/>
        <v>0</v>
      </c>
      <c r="C355" s="33">
        <f t="shared" si="48"/>
        <v>0</v>
      </c>
      <c r="D355" s="40">
        <f t="shared" si="43"/>
        <v>0</v>
      </c>
      <c r="E355" s="286">
        <f t="shared" si="44"/>
        <v>0</v>
      </c>
      <c r="F355" s="287"/>
      <c r="G355" s="288"/>
      <c r="H355" s="78"/>
      <c r="I355" s="5"/>
      <c r="J355" s="5"/>
      <c r="K355" s="5"/>
      <c r="L355" s="5">
        <f t="shared" si="46"/>
        <v>-167</v>
      </c>
      <c r="M355" s="6">
        <f t="shared" si="47"/>
        <v>9.1666666666666667E-3</v>
      </c>
      <c r="N355" s="4"/>
    </row>
    <row r="356" spans="1:14" ht="13.5" thickBot="1" x14ac:dyDescent="0.25">
      <c r="A356" s="39">
        <f t="shared" si="45"/>
        <v>349</v>
      </c>
      <c r="B356" s="33">
        <f t="shared" si="41"/>
        <v>0</v>
      </c>
      <c r="C356" s="33">
        <f t="shared" si="48"/>
        <v>0</v>
      </c>
      <c r="D356" s="40">
        <f t="shared" si="43"/>
        <v>0</v>
      </c>
      <c r="E356" s="286">
        <f t="shared" si="44"/>
        <v>0</v>
      </c>
      <c r="F356" s="287"/>
      <c r="G356" s="288"/>
      <c r="H356" s="78"/>
      <c r="I356" s="5"/>
      <c r="J356" s="5"/>
      <c r="K356" s="5"/>
      <c r="L356" s="5">
        <f t="shared" si="46"/>
        <v>-168</v>
      </c>
      <c r="M356" s="6">
        <f t="shared" si="47"/>
        <v>9.1666666666666667E-3</v>
      </c>
      <c r="N356" s="4"/>
    </row>
    <row r="357" spans="1:14" ht="13.5" thickBot="1" x14ac:dyDescent="0.25">
      <c r="A357" s="39">
        <f t="shared" si="45"/>
        <v>350</v>
      </c>
      <c r="B357" s="33">
        <f t="shared" si="41"/>
        <v>0</v>
      </c>
      <c r="C357" s="33">
        <f t="shared" si="48"/>
        <v>0</v>
      </c>
      <c r="D357" s="40">
        <f t="shared" si="43"/>
        <v>0</v>
      </c>
      <c r="E357" s="286">
        <f t="shared" si="44"/>
        <v>0</v>
      </c>
      <c r="F357" s="287"/>
      <c r="G357" s="288"/>
      <c r="H357" s="78"/>
      <c r="I357" s="5"/>
      <c r="J357" s="5"/>
      <c r="K357" s="5"/>
      <c r="L357" s="5">
        <f t="shared" si="46"/>
        <v>-169</v>
      </c>
      <c r="M357" s="6">
        <f t="shared" si="47"/>
        <v>9.1666666666666667E-3</v>
      </c>
      <c r="N357" s="4"/>
    </row>
    <row r="358" spans="1:14" ht="13.5" thickBot="1" x14ac:dyDescent="0.25">
      <c r="A358" s="39">
        <f t="shared" si="45"/>
        <v>351</v>
      </c>
      <c r="B358" s="33">
        <f t="shared" si="41"/>
        <v>0</v>
      </c>
      <c r="C358" s="33">
        <f t="shared" si="48"/>
        <v>0</v>
      </c>
      <c r="D358" s="40">
        <f t="shared" si="43"/>
        <v>0</v>
      </c>
      <c r="E358" s="286">
        <f t="shared" si="44"/>
        <v>0</v>
      </c>
      <c r="F358" s="287"/>
      <c r="G358" s="288"/>
      <c r="H358" s="78"/>
      <c r="I358" s="5"/>
      <c r="J358" s="5"/>
      <c r="K358" s="5"/>
      <c r="L358" s="5">
        <f t="shared" si="46"/>
        <v>-170</v>
      </c>
      <c r="M358" s="6">
        <f t="shared" si="47"/>
        <v>9.1666666666666667E-3</v>
      </c>
      <c r="N358" s="4"/>
    </row>
    <row r="359" spans="1:14" ht="13.5" thickBot="1" x14ac:dyDescent="0.25">
      <c r="A359" s="39">
        <f t="shared" si="45"/>
        <v>352</v>
      </c>
      <c r="B359" s="33">
        <f t="shared" si="41"/>
        <v>0</v>
      </c>
      <c r="C359" s="33">
        <f t="shared" si="48"/>
        <v>0</v>
      </c>
      <c r="D359" s="40">
        <f t="shared" si="43"/>
        <v>0</v>
      </c>
      <c r="E359" s="286">
        <f t="shared" si="44"/>
        <v>0</v>
      </c>
      <c r="F359" s="287"/>
      <c r="G359" s="288"/>
      <c r="H359" s="78"/>
      <c r="I359" s="5"/>
      <c r="J359" s="5"/>
      <c r="K359" s="5"/>
      <c r="L359" s="5">
        <f t="shared" si="46"/>
        <v>-171</v>
      </c>
      <c r="M359" s="6">
        <f t="shared" si="47"/>
        <v>9.1666666666666667E-3</v>
      </c>
      <c r="N359" s="4"/>
    </row>
    <row r="360" spans="1:14" ht="13.5" thickBot="1" x14ac:dyDescent="0.25">
      <c r="A360" s="39">
        <f t="shared" si="45"/>
        <v>353</v>
      </c>
      <c r="B360" s="33">
        <f t="shared" si="41"/>
        <v>0</v>
      </c>
      <c r="C360" s="33">
        <f t="shared" si="48"/>
        <v>0</v>
      </c>
      <c r="D360" s="40">
        <f t="shared" si="43"/>
        <v>0</v>
      </c>
      <c r="E360" s="286">
        <f t="shared" si="44"/>
        <v>0</v>
      </c>
      <c r="F360" s="287"/>
      <c r="G360" s="288"/>
      <c r="H360" s="78"/>
      <c r="I360" s="5"/>
      <c r="J360" s="5"/>
      <c r="K360" s="5"/>
      <c r="L360" s="5">
        <f t="shared" si="46"/>
        <v>-172</v>
      </c>
      <c r="M360" s="6">
        <f t="shared" si="47"/>
        <v>9.1666666666666667E-3</v>
      </c>
      <c r="N360" s="4"/>
    </row>
    <row r="361" spans="1:14" ht="13.5" thickBot="1" x14ac:dyDescent="0.25">
      <c r="A361" s="39">
        <f t="shared" si="45"/>
        <v>354</v>
      </c>
      <c r="B361" s="33">
        <f t="shared" si="41"/>
        <v>0</v>
      </c>
      <c r="C361" s="33">
        <f t="shared" si="48"/>
        <v>0</v>
      </c>
      <c r="D361" s="40">
        <f t="shared" si="43"/>
        <v>0</v>
      </c>
      <c r="E361" s="286">
        <f t="shared" si="44"/>
        <v>0</v>
      </c>
      <c r="F361" s="287"/>
      <c r="G361" s="288"/>
      <c r="H361" s="78"/>
      <c r="I361" s="5"/>
      <c r="J361" s="5"/>
      <c r="K361" s="5"/>
      <c r="L361" s="5">
        <f t="shared" si="46"/>
        <v>-173</v>
      </c>
      <c r="M361" s="6">
        <f t="shared" si="47"/>
        <v>9.1666666666666667E-3</v>
      </c>
      <c r="N361" s="4"/>
    </row>
    <row r="362" spans="1:14" ht="13.5" thickBot="1" x14ac:dyDescent="0.25">
      <c r="A362" s="39">
        <f t="shared" si="45"/>
        <v>355</v>
      </c>
      <c r="B362" s="33">
        <f t="shared" si="41"/>
        <v>0</v>
      </c>
      <c r="C362" s="33">
        <f t="shared" si="48"/>
        <v>0</v>
      </c>
      <c r="D362" s="40">
        <f t="shared" si="43"/>
        <v>0</v>
      </c>
      <c r="E362" s="286">
        <f t="shared" si="44"/>
        <v>0</v>
      </c>
      <c r="F362" s="287"/>
      <c r="G362" s="288"/>
      <c r="H362" s="78"/>
      <c r="I362" s="5"/>
      <c r="J362" s="5"/>
      <c r="K362" s="5"/>
      <c r="L362" s="5">
        <f t="shared" si="46"/>
        <v>-174</v>
      </c>
      <c r="M362" s="6">
        <f t="shared" si="47"/>
        <v>9.1666666666666667E-3</v>
      </c>
      <c r="N362" s="4"/>
    </row>
    <row r="363" spans="1:14" ht="13.5" thickBot="1" x14ac:dyDescent="0.25">
      <c r="A363" s="39">
        <f t="shared" si="45"/>
        <v>356</v>
      </c>
      <c r="B363" s="33">
        <f t="shared" si="41"/>
        <v>0</v>
      </c>
      <c r="C363" s="33">
        <f t="shared" si="48"/>
        <v>0</v>
      </c>
      <c r="D363" s="40">
        <f t="shared" si="43"/>
        <v>0</v>
      </c>
      <c r="E363" s="286">
        <f t="shared" si="44"/>
        <v>0</v>
      </c>
      <c r="F363" s="287"/>
      <c r="G363" s="288"/>
      <c r="H363" s="78"/>
      <c r="I363" s="5"/>
      <c r="J363" s="5"/>
      <c r="K363" s="5"/>
      <c r="L363" s="5">
        <f t="shared" si="46"/>
        <v>-175</v>
      </c>
      <c r="M363" s="6">
        <f t="shared" si="47"/>
        <v>9.1666666666666667E-3</v>
      </c>
      <c r="N363" s="4"/>
    </row>
    <row r="364" spans="1:14" ht="13.5" thickBot="1" x14ac:dyDescent="0.25">
      <c r="A364" s="39">
        <f t="shared" si="45"/>
        <v>357</v>
      </c>
      <c r="B364" s="33">
        <f t="shared" si="41"/>
        <v>0</v>
      </c>
      <c r="C364" s="33">
        <f t="shared" si="48"/>
        <v>0</v>
      </c>
      <c r="D364" s="40">
        <f t="shared" si="43"/>
        <v>0</v>
      </c>
      <c r="E364" s="286">
        <f t="shared" si="44"/>
        <v>0</v>
      </c>
      <c r="F364" s="287"/>
      <c r="G364" s="288"/>
      <c r="H364" s="78"/>
      <c r="I364" s="5"/>
      <c r="J364" s="5"/>
      <c r="K364" s="5"/>
      <c r="L364" s="5">
        <f t="shared" si="46"/>
        <v>-176</v>
      </c>
      <c r="M364" s="6">
        <f t="shared" si="47"/>
        <v>9.1666666666666667E-3</v>
      </c>
      <c r="N364" s="4"/>
    </row>
    <row r="365" spans="1:14" ht="13.5" thickBot="1" x14ac:dyDescent="0.25">
      <c r="A365" s="39">
        <f t="shared" si="45"/>
        <v>358</v>
      </c>
      <c r="B365" s="33">
        <f t="shared" si="41"/>
        <v>0</v>
      </c>
      <c r="C365" s="33">
        <f t="shared" si="48"/>
        <v>0</v>
      </c>
      <c r="D365" s="40">
        <f t="shared" si="43"/>
        <v>0</v>
      </c>
      <c r="E365" s="286">
        <f t="shared" si="44"/>
        <v>0</v>
      </c>
      <c r="F365" s="287"/>
      <c r="G365" s="288"/>
      <c r="H365" s="78"/>
      <c r="I365" s="5"/>
      <c r="J365" s="5"/>
      <c r="K365" s="5"/>
      <c r="L365" s="5">
        <f t="shared" si="46"/>
        <v>-177</v>
      </c>
      <c r="M365" s="6">
        <f t="shared" si="47"/>
        <v>9.1666666666666667E-3</v>
      </c>
      <c r="N365" s="4"/>
    </row>
    <row r="366" spans="1:14" ht="13.5" thickBot="1" x14ac:dyDescent="0.25">
      <c r="A366" s="39">
        <f t="shared" si="45"/>
        <v>359</v>
      </c>
      <c r="B366" s="33">
        <f t="shared" si="41"/>
        <v>0</v>
      </c>
      <c r="C366" s="33">
        <f t="shared" si="48"/>
        <v>0</v>
      </c>
      <c r="D366" s="40">
        <f t="shared" si="43"/>
        <v>0</v>
      </c>
      <c r="E366" s="286">
        <f t="shared" si="44"/>
        <v>0</v>
      </c>
      <c r="F366" s="287"/>
      <c r="G366" s="288"/>
      <c r="H366" s="78"/>
      <c r="I366" s="5"/>
      <c r="J366" s="5"/>
      <c r="K366" s="5"/>
      <c r="L366" s="5">
        <f t="shared" si="46"/>
        <v>-178</v>
      </c>
      <c r="M366" s="6">
        <f t="shared" si="47"/>
        <v>9.1666666666666667E-3</v>
      </c>
      <c r="N366" s="4"/>
    </row>
    <row r="367" spans="1:14" ht="13.5" thickBot="1" x14ac:dyDescent="0.25">
      <c r="A367" s="39">
        <f t="shared" ref="A367:A430" si="49">A366+1</f>
        <v>360</v>
      </c>
      <c r="B367" s="33">
        <f t="shared" ref="B367:B430" si="50">IF(OR(B366&lt;0,B366&lt;E366),0,(IF(H366=0,B366-D366,B366-H366-D366)))</f>
        <v>0</v>
      </c>
      <c r="C367" s="33">
        <f t="shared" ref="C367:C430" si="51">B367*M367</f>
        <v>0</v>
      </c>
      <c r="D367" s="40">
        <f t="shared" ref="D367:D430" si="52">IF(B367&lt;=D366,B367,E367-C367)</f>
        <v>0</v>
      </c>
      <c r="E367" s="286">
        <f t="shared" ref="E367:E430" si="53">IF(B367&lt;=D366,B367+C367,IF($L$3=1,B367*(M367/(1-(1+M367)^-(L367-0))),$B$3*($M$8/(1-(1+$M$8)^-($L$8-0)))))</f>
        <v>0</v>
      </c>
      <c r="F367" s="287"/>
      <c r="G367" s="288"/>
      <c r="H367" s="78"/>
      <c r="I367" s="5"/>
      <c r="J367" s="5"/>
      <c r="K367" s="5"/>
      <c r="L367" s="5">
        <f t="shared" ref="L367:L430" si="54">L366-1</f>
        <v>-179</v>
      </c>
      <c r="M367" s="6">
        <f t="shared" ref="M367:M430" si="55">M366</f>
        <v>9.1666666666666667E-3</v>
      </c>
      <c r="N367" s="4"/>
    </row>
    <row r="368" spans="1:14" ht="13.5" thickBot="1" x14ac:dyDescent="0.25">
      <c r="A368" s="39">
        <f t="shared" si="49"/>
        <v>361</v>
      </c>
      <c r="B368" s="33">
        <f t="shared" si="50"/>
        <v>0</v>
      </c>
      <c r="C368" s="33">
        <f t="shared" si="51"/>
        <v>0</v>
      </c>
      <c r="D368" s="40">
        <f t="shared" si="52"/>
        <v>0</v>
      </c>
      <c r="E368" s="286">
        <f t="shared" si="53"/>
        <v>0</v>
      </c>
      <c r="F368" s="287"/>
      <c r="G368" s="288"/>
      <c r="H368" s="78"/>
      <c r="I368" s="5"/>
      <c r="J368" s="5"/>
      <c r="K368" s="5"/>
      <c r="L368" s="5">
        <f t="shared" si="54"/>
        <v>-180</v>
      </c>
      <c r="M368" s="6">
        <f t="shared" si="55"/>
        <v>9.1666666666666667E-3</v>
      </c>
      <c r="N368" s="4"/>
    </row>
    <row r="369" spans="1:14" ht="13.5" thickBot="1" x14ac:dyDescent="0.25">
      <c r="A369" s="39">
        <f t="shared" si="49"/>
        <v>362</v>
      </c>
      <c r="B369" s="33">
        <f t="shared" si="50"/>
        <v>0</v>
      </c>
      <c r="C369" s="33">
        <f t="shared" si="51"/>
        <v>0</v>
      </c>
      <c r="D369" s="40">
        <f t="shared" si="52"/>
        <v>0</v>
      </c>
      <c r="E369" s="286">
        <f t="shared" si="53"/>
        <v>0</v>
      </c>
      <c r="F369" s="287"/>
      <c r="G369" s="288"/>
      <c r="H369" s="78"/>
      <c r="I369" s="5"/>
      <c r="J369" s="5"/>
      <c r="K369" s="5"/>
      <c r="L369" s="5">
        <f t="shared" si="54"/>
        <v>-181</v>
      </c>
      <c r="M369" s="6">
        <f t="shared" si="55"/>
        <v>9.1666666666666667E-3</v>
      </c>
      <c r="N369" s="4"/>
    </row>
    <row r="370" spans="1:14" ht="13.5" thickBot="1" x14ac:dyDescent="0.25">
      <c r="A370" s="39">
        <f t="shared" si="49"/>
        <v>363</v>
      </c>
      <c r="B370" s="33">
        <f t="shared" si="50"/>
        <v>0</v>
      </c>
      <c r="C370" s="33">
        <f t="shared" si="51"/>
        <v>0</v>
      </c>
      <c r="D370" s="40">
        <f t="shared" si="52"/>
        <v>0</v>
      </c>
      <c r="E370" s="286">
        <f t="shared" si="53"/>
        <v>0</v>
      </c>
      <c r="F370" s="287"/>
      <c r="G370" s="288"/>
      <c r="H370" s="78"/>
      <c r="I370" s="5"/>
      <c r="J370" s="5"/>
      <c r="K370" s="5"/>
      <c r="L370" s="5">
        <f t="shared" si="54"/>
        <v>-182</v>
      </c>
      <c r="M370" s="6">
        <f t="shared" si="55"/>
        <v>9.1666666666666667E-3</v>
      </c>
      <c r="N370" s="4"/>
    </row>
    <row r="371" spans="1:14" ht="13.5" thickBot="1" x14ac:dyDescent="0.25">
      <c r="A371" s="39">
        <f t="shared" si="49"/>
        <v>364</v>
      </c>
      <c r="B371" s="33">
        <f t="shared" si="50"/>
        <v>0</v>
      </c>
      <c r="C371" s="33">
        <f t="shared" si="51"/>
        <v>0</v>
      </c>
      <c r="D371" s="40">
        <f t="shared" si="52"/>
        <v>0</v>
      </c>
      <c r="E371" s="286">
        <f t="shared" si="53"/>
        <v>0</v>
      </c>
      <c r="F371" s="287"/>
      <c r="G371" s="288"/>
      <c r="H371" s="78"/>
      <c r="I371" s="5"/>
      <c r="J371" s="5"/>
      <c r="K371" s="5"/>
      <c r="L371" s="5">
        <f t="shared" si="54"/>
        <v>-183</v>
      </c>
      <c r="M371" s="6">
        <f t="shared" si="55"/>
        <v>9.1666666666666667E-3</v>
      </c>
      <c r="N371" s="4"/>
    </row>
    <row r="372" spans="1:14" ht="13.5" thickBot="1" x14ac:dyDescent="0.25">
      <c r="A372" s="39">
        <f t="shared" si="49"/>
        <v>365</v>
      </c>
      <c r="B372" s="33">
        <f t="shared" si="50"/>
        <v>0</v>
      </c>
      <c r="C372" s="33">
        <f t="shared" si="51"/>
        <v>0</v>
      </c>
      <c r="D372" s="40">
        <f t="shared" si="52"/>
        <v>0</v>
      </c>
      <c r="E372" s="286">
        <f t="shared" si="53"/>
        <v>0</v>
      </c>
      <c r="F372" s="287"/>
      <c r="G372" s="288"/>
      <c r="H372" s="78"/>
      <c r="I372" s="5"/>
      <c r="J372" s="5"/>
      <c r="K372" s="5"/>
      <c r="L372" s="5">
        <f t="shared" si="54"/>
        <v>-184</v>
      </c>
      <c r="M372" s="6">
        <f t="shared" si="55"/>
        <v>9.1666666666666667E-3</v>
      </c>
      <c r="N372" s="4"/>
    </row>
    <row r="373" spans="1:14" ht="13.5" thickBot="1" x14ac:dyDescent="0.25">
      <c r="A373" s="39">
        <f t="shared" si="49"/>
        <v>366</v>
      </c>
      <c r="B373" s="33">
        <f t="shared" si="50"/>
        <v>0</v>
      </c>
      <c r="C373" s="33">
        <f t="shared" si="51"/>
        <v>0</v>
      </c>
      <c r="D373" s="40">
        <f t="shared" si="52"/>
        <v>0</v>
      </c>
      <c r="E373" s="286">
        <f t="shared" si="53"/>
        <v>0</v>
      </c>
      <c r="F373" s="287"/>
      <c r="G373" s="288"/>
      <c r="H373" s="78"/>
      <c r="I373" s="5"/>
      <c r="J373" s="5"/>
      <c r="K373" s="5"/>
      <c r="L373" s="5">
        <f t="shared" si="54"/>
        <v>-185</v>
      </c>
      <c r="M373" s="6">
        <f t="shared" si="55"/>
        <v>9.1666666666666667E-3</v>
      </c>
      <c r="N373" s="4"/>
    </row>
    <row r="374" spans="1:14" ht="13.5" thickBot="1" x14ac:dyDescent="0.25">
      <c r="A374" s="39">
        <f t="shared" si="49"/>
        <v>367</v>
      </c>
      <c r="B374" s="33">
        <f t="shared" si="50"/>
        <v>0</v>
      </c>
      <c r="C374" s="33">
        <f t="shared" si="51"/>
        <v>0</v>
      </c>
      <c r="D374" s="40">
        <f t="shared" si="52"/>
        <v>0</v>
      </c>
      <c r="E374" s="286">
        <f t="shared" si="53"/>
        <v>0</v>
      </c>
      <c r="F374" s="287"/>
      <c r="G374" s="288"/>
      <c r="H374" s="78"/>
      <c r="I374" s="5"/>
      <c r="J374" s="5"/>
      <c r="K374" s="5"/>
      <c r="L374" s="5">
        <f t="shared" si="54"/>
        <v>-186</v>
      </c>
      <c r="M374" s="6">
        <f t="shared" si="55"/>
        <v>9.1666666666666667E-3</v>
      </c>
      <c r="N374" s="4"/>
    </row>
    <row r="375" spans="1:14" ht="13.5" thickBot="1" x14ac:dyDescent="0.25">
      <c r="A375" s="39">
        <f t="shared" si="49"/>
        <v>368</v>
      </c>
      <c r="B375" s="33">
        <f t="shared" si="50"/>
        <v>0</v>
      </c>
      <c r="C375" s="33">
        <f t="shared" si="51"/>
        <v>0</v>
      </c>
      <c r="D375" s="40">
        <f t="shared" si="52"/>
        <v>0</v>
      </c>
      <c r="E375" s="286">
        <f t="shared" si="53"/>
        <v>0</v>
      </c>
      <c r="F375" s="287"/>
      <c r="G375" s="288"/>
      <c r="H375" s="78"/>
      <c r="I375" s="5"/>
      <c r="J375" s="5"/>
      <c r="K375" s="5"/>
      <c r="L375" s="5">
        <f t="shared" si="54"/>
        <v>-187</v>
      </c>
      <c r="M375" s="6">
        <f t="shared" si="55"/>
        <v>9.1666666666666667E-3</v>
      </c>
      <c r="N375" s="4"/>
    </row>
    <row r="376" spans="1:14" ht="13.5" thickBot="1" x14ac:dyDescent="0.25">
      <c r="A376" s="39">
        <f t="shared" si="49"/>
        <v>369</v>
      </c>
      <c r="B376" s="33">
        <f t="shared" si="50"/>
        <v>0</v>
      </c>
      <c r="C376" s="33">
        <f t="shared" si="51"/>
        <v>0</v>
      </c>
      <c r="D376" s="40">
        <f t="shared" si="52"/>
        <v>0</v>
      </c>
      <c r="E376" s="286">
        <f t="shared" si="53"/>
        <v>0</v>
      </c>
      <c r="F376" s="287"/>
      <c r="G376" s="288"/>
      <c r="H376" s="78"/>
      <c r="I376" s="5"/>
      <c r="J376" s="5"/>
      <c r="K376" s="5"/>
      <c r="L376" s="5">
        <f t="shared" si="54"/>
        <v>-188</v>
      </c>
      <c r="M376" s="6">
        <f t="shared" si="55"/>
        <v>9.1666666666666667E-3</v>
      </c>
      <c r="N376" s="4"/>
    </row>
    <row r="377" spans="1:14" ht="13.5" thickBot="1" x14ac:dyDescent="0.25">
      <c r="A377" s="39">
        <f t="shared" si="49"/>
        <v>370</v>
      </c>
      <c r="B377" s="33">
        <f t="shared" si="50"/>
        <v>0</v>
      </c>
      <c r="C377" s="33">
        <f t="shared" si="51"/>
        <v>0</v>
      </c>
      <c r="D377" s="40">
        <f t="shared" si="52"/>
        <v>0</v>
      </c>
      <c r="E377" s="286">
        <f t="shared" si="53"/>
        <v>0</v>
      </c>
      <c r="F377" s="287"/>
      <c r="G377" s="288"/>
      <c r="H377" s="78"/>
      <c r="I377" s="5"/>
      <c r="J377" s="5"/>
      <c r="K377" s="5"/>
      <c r="L377" s="5">
        <f t="shared" si="54"/>
        <v>-189</v>
      </c>
      <c r="M377" s="6">
        <f t="shared" si="55"/>
        <v>9.1666666666666667E-3</v>
      </c>
      <c r="N377" s="4"/>
    </row>
    <row r="378" spans="1:14" ht="13.5" thickBot="1" x14ac:dyDescent="0.25">
      <c r="A378" s="39">
        <f t="shared" si="49"/>
        <v>371</v>
      </c>
      <c r="B378" s="33">
        <f t="shared" si="50"/>
        <v>0</v>
      </c>
      <c r="C378" s="33">
        <f t="shared" si="51"/>
        <v>0</v>
      </c>
      <c r="D378" s="40">
        <f t="shared" si="52"/>
        <v>0</v>
      </c>
      <c r="E378" s="286">
        <f t="shared" si="53"/>
        <v>0</v>
      </c>
      <c r="F378" s="287"/>
      <c r="G378" s="288"/>
      <c r="H378" s="78"/>
      <c r="I378" s="5"/>
      <c r="J378" s="5"/>
      <c r="K378" s="5"/>
      <c r="L378" s="5">
        <f t="shared" si="54"/>
        <v>-190</v>
      </c>
      <c r="M378" s="6">
        <f t="shared" si="55"/>
        <v>9.1666666666666667E-3</v>
      </c>
      <c r="N378" s="4"/>
    </row>
    <row r="379" spans="1:14" ht="13.5" thickBot="1" x14ac:dyDescent="0.25">
      <c r="A379" s="39">
        <f t="shared" si="49"/>
        <v>372</v>
      </c>
      <c r="B379" s="33">
        <f t="shared" si="50"/>
        <v>0</v>
      </c>
      <c r="C379" s="33">
        <f t="shared" si="51"/>
        <v>0</v>
      </c>
      <c r="D379" s="40">
        <f t="shared" si="52"/>
        <v>0</v>
      </c>
      <c r="E379" s="286">
        <f t="shared" si="53"/>
        <v>0</v>
      </c>
      <c r="F379" s="287"/>
      <c r="G379" s="288"/>
      <c r="H379" s="78"/>
      <c r="I379" s="5"/>
      <c r="J379" s="5"/>
      <c r="K379" s="5"/>
      <c r="L379" s="5">
        <f t="shared" si="54"/>
        <v>-191</v>
      </c>
      <c r="M379" s="6">
        <f t="shared" si="55"/>
        <v>9.1666666666666667E-3</v>
      </c>
      <c r="N379" s="4"/>
    </row>
    <row r="380" spans="1:14" ht="13.5" thickBot="1" x14ac:dyDescent="0.25">
      <c r="A380" s="39">
        <f t="shared" si="49"/>
        <v>373</v>
      </c>
      <c r="B380" s="33">
        <f t="shared" si="50"/>
        <v>0</v>
      </c>
      <c r="C380" s="33">
        <f t="shared" si="51"/>
        <v>0</v>
      </c>
      <c r="D380" s="40">
        <f t="shared" si="52"/>
        <v>0</v>
      </c>
      <c r="E380" s="286">
        <f t="shared" si="53"/>
        <v>0</v>
      </c>
      <c r="F380" s="287"/>
      <c r="G380" s="288"/>
      <c r="H380" s="78"/>
      <c r="I380" s="5"/>
      <c r="J380" s="5"/>
      <c r="K380" s="5"/>
      <c r="L380" s="5">
        <f t="shared" si="54"/>
        <v>-192</v>
      </c>
      <c r="M380" s="6">
        <f t="shared" si="55"/>
        <v>9.1666666666666667E-3</v>
      </c>
      <c r="N380" s="4"/>
    </row>
    <row r="381" spans="1:14" ht="13.5" thickBot="1" x14ac:dyDescent="0.25">
      <c r="A381" s="39">
        <f t="shared" si="49"/>
        <v>374</v>
      </c>
      <c r="B381" s="33">
        <f t="shared" si="50"/>
        <v>0</v>
      </c>
      <c r="C381" s="33">
        <f t="shared" si="51"/>
        <v>0</v>
      </c>
      <c r="D381" s="40">
        <f t="shared" si="52"/>
        <v>0</v>
      </c>
      <c r="E381" s="286">
        <f t="shared" si="53"/>
        <v>0</v>
      </c>
      <c r="F381" s="287"/>
      <c r="G381" s="288"/>
      <c r="H381" s="78"/>
      <c r="I381" s="5"/>
      <c r="J381" s="5"/>
      <c r="K381" s="5"/>
      <c r="L381" s="5">
        <f t="shared" si="54"/>
        <v>-193</v>
      </c>
      <c r="M381" s="6">
        <f t="shared" si="55"/>
        <v>9.1666666666666667E-3</v>
      </c>
      <c r="N381" s="4"/>
    </row>
    <row r="382" spans="1:14" ht="13.5" thickBot="1" x14ac:dyDescent="0.25">
      <c r="A382" s="39">
        <f t="shared" si="49"/>
        <v>375</v>
      </c>
      <c r="B382" s="33">
        <f t="shared" si="50"/>
        <v>0</v>
      </c>
      <c r="C382" s="33">
        <f t="shared" si="51"/>
        <v>0</v>
      </c>
      <c r="D382" s="40">
        <f t="shared" si="52"/>
        <v>0</v>
      </c>
      <c r="E382" s="286">
        <f t="shared" si="53"/>
        <v>0</v>
      </c>
      <c r="F382" s="287"/>
      <c r="G382" s="288"/>
      <c r="H382" s="78"/>
      <c r="I382" s="5"/>
      <c r="J382" s="5"/>
      <c r="K382" s="5"/>
      <c r="L382" s="5">
        <f t="shared" si="54"/>
        <v>-194</v>
      </c>
      <c r="M382" s="6">
        <f t="shared" si="55"/>
        <v>9.1666666666666667E-3</v>
      </c>
      <c r="N382" s="4"/>
    </row>
    <row r="383" spans="1:14" ht="13.5" thickBot="1" x14ac:dyDescent="0.25">
      <c r="A383" s="39">
        <f t="shared" si="49"/>
        <v>376</v>
      </c>
      <c r="B383" s="33">
        <f t="shared" si="50"/>
        <v>0</v>
      </c>
      <c r="C383" s="33">
        <f t="shared" si="51"/>
        <v>0</v>
      </c>
      <c r="D383" s="40">
        <f t="shared" si="52"/>
        <v>0</v>
      </c>
      <c r="E383" s="286">
        <f t="shared" si="53"/>
        <v>0</v>
      </c>
      <c r="F383" s="287"/>
      <c r="G383" s="288"/>
      <c r="H383" s="78"/>
      <c r="I383" s="5"/>
      <c r="J383" s="5"/>
      <c r="K383" s="5"/>
      <c r="L383" s="5">
        <f t="shared" si="54"/>
        <v>-195</v>
      </c>
      <c r="M383" s="6">
        <f t="shared" si="55"/>
        <v>9.1666666666666667E-3</v>
      </c>
      <c r="N383" s="4"/>
    </row>
    <row r="384" spans="1:14" ht="13.5" thickBot="1" x14ac:dyDescent="0.25">
      <c r="A384" s="39">
        <f t="shared" si="49"/>
        <v>377</v>
      </c>
      <c r="B384" s="33">
        <f t="shared" si="50"/>
        <v>0</v>
      </c>
      <c r="C384" s="33">
        <f t="shared" si="51"/>
        <v>0</v>
      </c>
      <c r="D384" s="40">
        <f t="shared" si="52"/>
        <v>0</v>
      </c>
      <c r="E384" s="286">
        <f t="shared" si="53"/>
        <v>0</v>
      </c>
      <c r="F384" s="287"/>
      <c r="G384" s="288"/>
      <c r="H384" s="78"/>
      <c r="I384" s="5"/>
      <c r="J384" s="5"/>
      <c r="K384" s="5"/>
      <c r="L384" s="5">
        <f t="shared" si="54"/>
        <v>-196</v>
      </c>
      <c r="M384" s="6">
        <f t="shared" si="55"/>
        <v>9.1666666666666667E-3</v>
      </c>
      <c r="N384" s="4"/>
    </row>
    <row r="385" spans="1:14" ht="13.5" thickBot="1" x14ac:dyDescent="0.25">
      <c r="A385" s="39">
        <f t="shared" si="49"/>
        <v>378</v>
      </c>
      <c r="B385" s="33">
        <f t="shared" si="50"/>
        <v>0</v>
      </c>
      <c r="C385" s="33">
        <f t="shared" si="51"/>
        <v>0</v>
      </c>
      <c r="D385" s="40">
        <f t="shared" si="52"/>
        <v>0</v>
      </c>
      <c r="E385" s="286">
        <f t="shared" si="53"/>
        <v>0</v>
      </c>
      <c r="F385" s="287"/>
      <c r="G385" s="288"/>
      <c r="H385" s="78"/>
      <c r="I385" s="5"/>
      <c r="J385" s="5"/>
      <c r="K385" s="5"/>
      <c r="L385" s="5">
        <f t="shared" si="54"/>
        <v>-197</v>
      </c>
      <c r="M385" s="6">
        <f t="shared" si="55"/>
        <v>9.1666666666666667E-3</v>
      </c>
      <c r="N385" s="4"/>
    </row>
    <row r="386" spans="1:14" ht="13.5" thickBot="1" x14ac:dyDescent="0.25">
      <c r="A386" s="39">
        <f t="shared" si="49"/>
        <v>379</v>
      </c>
      <c r="B386" s="33">
        <f t="shared" si="50"/>
        <v>0</v>
      </c>
      <c r="C386" s="33">
        <f t="shared" si="51"/>
        <v>0</v>
      </c>
      <c r="D386" s="40">
        <f t="shared" si="52"/>
        <v>0</v>
      </c>
      <c r="E386" s="286">
        <f t="shared" si="53"/>
        <v>0</v>
      </c>
      <c r="F386" s="287"/>
      <c r="G386" s="288"/>
      <c r="H386" s="78"/>
      <c r="I386" s="5"/>
      <c r="J386" s="5"/>
      <c r="K386" s="5"/>
      <c r="L386" s="5">
        <f t="shared" si="54"/>
        <v>-198</v>
      </c>
      <c r="M386" s="6">
        <f t="shared" si="55"/>
        <v>9.1666666666666667E-3</v>
      </c>
      <c r="N386" s="4"/>
    </row>
    <row r="387" spans="1:14" ht="13.5" thickBot="1" x14ac:dyDescent="0.25">
      <c r="A387" s="39">
        <f t="shared" si="49"/>
        <v>380</v>
      </c>
      <c r="B387" s="33">
        <f t="shared" si="50"/>
        <v>0</v>
      </c>
      <c r="C387" s="33">
        <f t="shared" si="51"/>
        <v>0</v>
      </c>
      <c r="D387" s="40">
        <f t="shared" si="52"/>
        <v>0</v>
      </c>
      <c r="E387" s="286">
        <f t="shared" si="53"/>
        <v>0</v>
      </c>
      <c r="F387" s="287"/>
      <c r="G387" s="288"/>
      <c r="H387" s="78"/>
      <c r="I387" s="5"/>
      <c r="J387" s="5"/>
      <c r="K387" s="5"/>
      <c r="L387" s="5">
        <f t="shared" si="54"/>
        <v>-199</v>
      </c>
      <c r="M387" s="6">
        <f t="shared" si="55"/>
        <v>9.1666666666666667E-3</v>
      </c>
      <c r="N387" s="4"/>
    </row>
    <row r="388" spans="1:14" ht="13.5" thickBot="1" x14ac:dyDescent="0.25">
      <c r="A388" s="39">
        <f t="shared" si="49"/>
        <v>381</v>
      </c>
      <c r="B388" s="33">
        <f t="shared" si="50"/>
        <v>0</v>
      </c>
      <c r="C388" s="33">
        <f t="shared" si="51"/>
        <v>0</v>
      </c>
      <c r="D388" s="40">
        <f t="shared" si="52"/>
        <v>0</v>
      </c>
      <c r="E388" s="286">
        <f t="shared" si="53"/>
        <v>0</v>
      </c>
      <c r="F388" s="287"/>
      <c r="G388" s="288"/>
      <c r="H388" s="78"/>
      <c r="I388" s="5"/>
      <c r="J388" s="5"/>
      <c r="K388" s="5"/>
      <c r="L388" s="5">
        <f t="shared" si="54"/>
        <v>-200</v>
      </c>
      <c r="M388" s="6">
        <f t="shared" si="55"/>
        <v>9.1666666666666667E-3</v>
      </c>
      <c r="N388" s="4"/>
    </row>
    <row r="389" spans="1:14" ht="13.5" thickBot="1" x14ac:dyDescent="0.25">
      <c r="A389" s="39">
        <f t="shared" si="49"/>
        <v>382</v>
      </c>
      <c r="B389" s="33">
        <f t="shared" si="50"/>
        <v>0</v>
      </c>
      <c r="C389" s="33">
        <f t="shared" si="51"/>
        <v>0</v>
      </c>
      <c r="D389" s="40">
        <f t="shared" si="52"/>
        <v>0</v>
      </c>
      <c r="E389" s="286">
        <f t="shared" si="53"/>
        <v>0</v>
      </c>
      <c r="F389" s="287"/>
      <c r="G389" s="288"/>
      <c r="H389" s="78"/>
      <c r="I389" s="5"/>
      <c r="J389" s="5"/>
      <c r="K389" s="5"/>
      <c r="L389" s="5">
        <f t="shared" si="54"/>
        <v>-201</v>
      </c>
      <c r="M389" s="6">
        <f t="shared" si="55"/>
        <v>9.1666666666666667E-3</v>
      </c>
      <c r="N389" s="4"/>
    </row>
    <row r="390" spans="1:14" ht="13.5" thickBot="1" x14ac:dyDescent="0.25">
      <c r="A390" s="39">
        <f t="shared" si="49"/>
        <v>383</v>
      </c>
      <c r="B390" s="33">
        <f t="shared" si="50"/>
        <v>0</v>
      </c>
      <c r="C390" s="33">
        <f t="shared" si="51"/>
        <v>0</v>
      </c>
      <c r="D390" s="40">
        <f t="shared" si="52"/>
        <v>0</v>
      </c>
      <c r="E390" s="286">
        <f t="shared" si="53"/>
        <v>0</v>
      </c>
      <c r="F390" s="287"/>
      <c r="G390" s="288"/>
      <c r="H390" s="78"/>
      <c r="I390" s="5"/>
      <c r="J390" s="5"/>
      <c r="K390" s="5"/>
      <c r="L390" s="5">
        <f t="shared" si="54"/>
        <v>-202</v>
      </c>
      <c r="M390" s="6">
        <f t="shared" si="55"/>
        <v>9.1666666666666667E-3</v>
      </c>
      <c r="N390" s="4"/>
    </row>
    <row r="391" spans="1:14" ht="13.5" thickBot="1" x14ac:dyDescent="0.25">
      <c r="A391" s="39">
        <f t="shared" si="49"/>
        <v>384</v>
      </c>
      <c r="B391" s="33">
        <f t="shared" si="50"/>
        <v>0</v>
      </c>
      <c r="C391" s="33">
        <f t="shared" si="51"/>
        <v>0</v>
      </c>
      <c r="D391" s="40">
        <f t="shared" si="52"/>
        <v>0</v>
      </c>
      <c r="E391" s="286">
        <f t="shared" si="53"/>
        <v>0</v>
      </c>
      <c r="F391" s="287"/>
      <c r="G391" s="288"/>
      <c r="H391" s="78"/>
      <c r="I391" s="5"/>
      <c r="J391" s="5"/>
      <c r="K391" s="5"/>
      <c r="L391" s="5">
        <f t="shared" si="54"/>
        <v>-203</v>
      </c>
      <c r="M391" s="6">
        <f t="shared" si="55"/>
        <v>9.1666666666666667E-3</v>
      </c>
      <c r="N391" s="4"/>
    </row>
    <row r="392" spans="1:14" ht="13.5" thickBot="1" x14ac:dyDescent="0.25">
      <c r="A392" s="39">
        <f t="shared" si="49"/>
        <v>385</v>
      </c>
      <c r="B392" s="33">
        <f t="shared" si="50"/>
        <v>0</v>
      </c>
      <c r="C392" s="33">
        <f t="shared" si="51"/>
        <v>0</v>
      </c>
      <c r="D392" s="40">
        <f t="shared" si="52"/>
        <v>0</v>
      </c>
      <c r="E392" s="286">
        <f t="shared" si="53"/>
        <v>0</v>
      </c>
      <c r="F392" s="287"/>
      <c r="G392" s="288"/>
      <c r="H392" s="78"/>
      <c r="I392" s="5"/>
      <c r="J392" s="5"/>
      <c r="K392" s="5"/>
      <c r="L392" s="5">
        <f t="shared" si="54"/>
        <v>-204</v>
      </c>
      <c r="M392" s="6">
        <f t="shared" si="55"/>
        <v>9.1666666666666667E-3</v>
      </c>
      <c r="N392" s="4"/>
    </row>
    <row r="393" spans="1:14" ht="13.5" thickBot="1" x14ac:dyDescent="0.25">
      <c r="A393" s="39">
        <f t="shared" si="49"/>
        <v>386</v>
      </c>
      <c r="B393" s="33">
        <f t="shared" si="50"/>
        <v>0</v>
      </c>
      <c r="C393" s="33">
        <f t="shared" si="51"/>
        <v>0</v>
      </c>
      <c r="D393" s="40">
        <f t="shared" si="52"/>
        <v>0</v>
      </c>
      <c r="E393" s="286">
        <f t="shared" si="53"/>
        <v>0</v>
      </c>
      <c r="F393" s="287"/>
      <c r="G393" s="288"/>
      <c r="H393" s="78"/>
      <c r="I393" s="5"/>
      <c r="J393" s="5"/>
      <c r="K393" s="5"/>
      <c r="L393" s="5">
        <f t="shared" si="54"/>
        <v>-205</v>
      </c>
      <c r="M393" s="6">
        <f t="shared" si="55"/>
        <v>9.1666666666666667E-3</v>
      </c>
      <c r="N393" s="4"/>
    </row>
    <row r="394" spans="1:14" ht="13.5" thickBot="1" x14ac:dyDescent="0.25">
      <c r="A394" s="39">
        <f t="shared" si="49"/>
        <v>387</v>
      </c>
      <c r="B394" s="33">
        <f t="shared" si="50"/>
        <v>0</v>
      </c>
      <c r="C394" s="33">
        <f t="shared" si="51"/>
        <v>0</v>
      </c>
      <c r="D394" s="40">
        <f t="shared" si="52"/>
        <v>0</v>
      </c>
      <c r="E394" s="286">
        <f t="shared" si="53"/>
        <v>0</v>
      </c>
      <c r="F394" s="287"/>
      <c r="G394" s="288"/>
      <c r="H394" s="78"/>
      <c r="I394" s="5"/>
      <c r="J394" s="5"/>
      <c r="K394" s="5"/>
      <c r="L394" s="5">
        <f t="shared" si="54"/>
        <v>-206</v>
      </c>
      <c r="M394" s="6">
        <f t="shared" si="55"/>
        <v>9.1666666666666667E-3</v>
      </c>
      <c r="N394" s="4"/>
    </row>
    <row r="395" spans="1:14" ht="13.5" thickBot="1" x14ac:dyDescent="0.25">
      <c r="A395" s="39">
        <f t="shared" si="49"/>
        <v>388</v>
      </c>
      <c r="B395" s="33">
        <f t="shared" si="50"/>
        <v>0</v>
      </c>
      <c r="C395" s="33">
        <f t="shared" si="51"/>
        <v>0</v>
      </c>
      <c r="D395" s="40">
        <f t="shared" si="52"/>
        <v>0</v>
      </c>
      <c r="E395" s="286">
        <f t="shared" si="53"/>
        <v>0</v>
      </c>
      <c r="F395" s="287"/>
      <c r="G395" s="288"/>
      <c r="H395" s="78"/>
      <c r="I395" s="5"/>
      <c r="J395" s="5"/>
      <c r="K395" s="5"/>
      <c r="L395" s="5">
        <f t="shared" si="54"/>
        <v>-207</v>
      </c>
      <c r="M395" s="6">
        <f t="shared" si="55"/>
        <v>9.1666666666666667E-3</v>
      </c>
      <c r="N395" s="4"/>
    </row>
    <row r="396" spans="1:14" ht="13.5" thickBot="1" x14ac:dyDescent="0.25">
      <c r="A396" s="39">
        <f t="shared" si="49"/>
        <v>389</v>
      </c>
      <c r="B396" s="33">
        <f t="shared" si="50"/>
        <v>0</v>
      </c>
      <c r="C396" s="33">
        <f t="shared" si="51"/>
        <v>0</v>
      </c>
      <c r="D396" s="40">
        <f t="shared" si="52"/>
        <v>0</v>
      </c>
      <c r="E396" s="286">
        <f t="shared" si="53"/>
        <v>0</v>
      </c>
      <c r="F396" s="287"/>
      <c r="G396" s="288"/>
      <c r="H396" s="78"/>
      <c r="I396" s="5"/>
      <c r="J396" s="5"/>
      <c r="K396" s="5"/>
      <c r="L396" s="5">
        <f t="shared" si="54"/>
        <v>-208</v>
      </c>
      <c r="M396" s="6">
        <f t="shared" si="55"/>
        <v>9.1666666666666667E-3</v>
      </c>
      <c r="N396" s="4"/>
    </row>
    <row r="397" spans="1:14" ht="13.5" thickBot="1" x14ac:dyDescent="0.25">
      <c r="A397" s="39">
        <f t="shared" si="49"/>
        <v>390</v>
      </c>
      <c r="B397" s="33">
        <f t="shared" si="50"/>
        <v>0</v>
      </c>
      <c r="C397" s="33">
        <f t="shared" si="51"/>
        <v>0</v>
      </c>
      <c r="D397" s="40">
        <f t="shared" si="52"/>
        <v>0</v>
      </c>
      <c r="E397" s="286">
        <f t="shared" si="53"/>
        <v>0</v>
      </c>
      <c r="F397" s="287"/>
      <c r="G397" s="288"/>
      <c r="H397" s="78"/>
      <c r="I397" s="5"/>
      <c r="J397" s="5"/>
      <c r="K397" s="5"/>
      <c r="L397" s="5">
        <f t="shared" si="54"/>
        <v>-209</v>
      </c>
      <c r="M397" s="6">
        <f t="shared" si="55"/>
        <v>9.1666666666666667E-3</v>
      </c>
      <c r="N397" s="4"/>
    </row>
    <row r="398" spans="1:14" ht="13.5" thickBot="1" x14ac:dyDescent="0.25">
      <c r="A398" s="39">
        <f t="shared" si="49"/>
        <v>391</v>
      </c>
      <c r="B398" s="33">
        <f t="shared" si="50"/>
        <v>0</v>
      </c>
      <c r="C398" s="33">
        <f t="shared" si="51"/>
        <v>0</v>
      </c>
      <c r="D398" s="40">
        <f t="shared" si="52"/>
        <v>0</v>
      </c>
      <c r="E398" s="286">
        <f t="shared" si="53"/>
        <v>0</v>
      </c>
      <c r="F398" s="287"/>
      <c r="G398" s="288"/>
      <c r="H398" s="78"/>
      <c r="I398" s="5"/>
      <c r="J398" s="5"/>
      <c r="K398" s="5"/>
      <c r="L398" s="5">
        <f t="shared" si="54"/>
        <v>-210</v>
      </c>
      <c r="M398" s="6">
        <f t="shared" si="55"/>
        <v>9.1666666666666667E-3</v>
      </c>
      <c r="N398" s="4"/>
    </row>
    <row r="399" spans="1:14" ht="13.5" thickBot="1" x14ac:dyDescent="0.25">
      <c r="A399" s="39">
        <f t="shared" si="49"/>
        <v>392</v>
      </c>
      <c r="B399" s="33">
        <f t="shared" si="50"/>
        <v>0</v>
      </c>
      <c r="C399" s="33">
        <f t="shared" si="51"/>
        <v>0</v>
      </c>
      <c r="D399" s="40">
        <f t="shared" si="52"/>
        <v>0</v>
      </c>
      <c r="E399" s="286">
        <f t="shared" si="53"/>
        <v>0</v>
      </c>
      <c r="F399" s="287"/>
      <c r="G399" s="288"/>
      <c r="H399" s="78"/>
      <c r="I399" s="5"/>
      <c r="J399" s="5"/>
      <c r="K399" s="5"/>
      <c r="L399" s="5">
        <f t="shared" si="54"/>
        <v>-211</v>
      </c>
      <c r="M399" s="6">
        <f t="shared" si="55"/>
        <v>9.1666666666666667E-3</v>
      </c>
      <c r="N399" s="4"/>
    </row>
    <row r="400" spans="1:14" ht="13.5" thickBot="1" x14ac:dyDescent="0.25">
      <c r="A400" s="39">
        <f t="shared" si="49"/>
        <v>393</v>
      </c>
      <c r="B400" s="33">
        <f t="shared" si="50"/>
        <v>0</v>
      </c>
      <c r="C400" s="33">
        <f t="shared" si="51"/>
        <v>0</v>
      </c>
      <c r="D400" s="40">
        <f t="shared" si="52"/>
        <v>0</v>
      </c>
      <c r="E400" s="286">
        <f t="shared" si="53"/>
        <v>0</v>
      </c>
      <c r="F400" s="287"/>
      <c r="G400" s="288"/>
      <c r="H400" s="78"/>
      <c r="I400" s="5"/>
      <c r="J400" s="5"/>
      <c r="K400" s="5"/>
      <c r="L400" s="5">
        <f t="shared" si="54"/>
        <v>-212</v>
      </c>
      <c r="M400" s="6">
        <f t="shared" si="55"/>
        <v>9.1666666666666667E-3</v>
      </c>
      <c r="N400" s="4"/>
    </row>
    <row r="401" spans="1:14" ht="13.5" thickBot="1" x14ac:dyDescent="0.25">
      <c r="A401" s="39">
        <f t="shared" si="49"/>
        <v>394</v>
      </c>
      <c r="B401" s="33">
        <f t="shared" si="50"/>
        <v>0</v>
      </c>
      <c r="C401" s="33">
        <f t="shared" si="51"/>
        <v>0</v>
      </c>
      <c r="D401" s="40">
        <f t="shared" si="52"/>
        <v>0</v>
      </c>
      <c r="E401" s="286">
        <f t="shared" si="53"/>
        <v>0</v>
      </c>
      <c r="F401" s="287"/>
      <c r="G401" s="288"/>
      <c r="H401" s="78"/>
      <c r="I401" s="5"/>
      <c r="J401" s="5"/>
      <c r="K401" s="5"/>
      <c r="L401" s="5">
        <f t="shared" si="54"/>
        <v>-213</v>
      </c>
      <c r="M401" s="6">
        <f t="shared" si="55"/>
        <v>9.1666666666666667E-3</v>
      </c>
      <c r="N401" s="4"/>
    </row>
    <row r="402" spans="1:14" ht="13.5" thickBot="1" x14ac:dyDescent="0.25">
      <c r="A402" s="39">
        <f t="shared" si="49"/>
        <v>395</v>
      </c>
      <c r="B402" s="33">
        <f t="shared" si="50"/>
        <v>0</v>
      </c>
      <c r="C402" s="33">
        <f t="shared" si="51"/>
        <v>0</v>
      </c>
      <c r="D402" s="40">
        <f t="shared" si="52"/>
        <v>0</v>
      </c>
      <c r="E402" s="286">
        <f t="shared" si="53"/>
        <v>0</v>
      </c>
      <c r="F402" s="287"/>
      <c r="G402" s="288"/>
      <c r="H402" s="78"/>
      <c r="I402" s="5"/>
      <c r="J402" s="5"/>
      <c r="K402" s="5"/>
      <c r="L402" s="5">
        <f t="shared" si="54"/>
        <v>-214</v>
      </c>
      <c r="M402" s="6">
        <f t="shared" si="55"/>
        <v>9.1666666666666667E-3</v>
      </c>
      <c r="N402" s="4"/>
    </row>
    <row r="403" spans="1:14" ht="13.5" thickBot="1" x14ac:dyDescent="0.25">
      <c r="A403" s="39">
        <f t="shared" si="49"/>
        <v>396</v>
      </c>
      <c r="B403" s="33">
        <f t="shared" si="50"/>
        <v>0</v>
      </c>
      <c r="C403" s="33">
        <f t="shared" si="51"/>
        <v>0</v>
      </c>
      <c r="D403" s="40">
        <f t="shared" si="52"/>
        <v>0</v>
      </c>
      <c r="E403" s="286">
        <f t="shared" si="53"/>
        <v>0</v>
      </c>
      <c r="F403" s="287"/>
      <c r="G403" s="288"/>
      <c r="H403" s="78"/>
      <c r="I403" s="5"/>
      <c r="J403" s="5"/>
      <c r="K403" s="5"/>
      <c r="L403" s="5">
        <f t="shared" si="54"/>
        <v>-215</v>
      </c>
      <c r="M403" s="6">
        <f t="shared" si="55"/>
        <v>9.1666666666666667E-3</v>
      </c>
      <c r="N403" s="4"/>
    </row>
    <row r="404" spans="1:14" ht="13.5" thickBot="1" x14ac:dyDescent="0.25">
      <c r="A404" s="39">
        <f t="shared" si="49"/>
        <v>397</v>
      </c>
      <c r="B404" s="33">
        <f t="shared" si="50"/>
        <v>0</v>
      </c>
      <c r="C404" s="33">
        <f t="shared" si="51"/>
        <v>0</v>
      </c>
      <c r="D404" s="40">
        <f t="shared" si="52"/>
        <v>0</v>
      </c>
      <c r="E404" s="286">
        <f t="shared" si="53"/>
        <v>0</v>
      </c>
      <c r="F404" s="287"/>
      <c r="G404" s="288"/>
      <c r="H404" s="78"/>
      <c r="I404" s="5"/>
      <c r="J404" s="5"/>
      <c r="K404" s="5"/>
      <c r="L404" s="5">
        <f t="shared" si="54"/>
        <v>-216</v>
      </c>
      <c r="M404" s="6">
        <f t="shared" si="55"/>
        <v>9.1666666666666667E-3</v>
      </c>
      <c r="N404" s="4"/>
    </row>
    <row r="405" spans="1:14" ht="13.5" thickBot="1" x14ac:dyDescent="0.25">
      <c r="A405" s="39">
        <f t="shared" si="49"/>
        <v>398</v>
      </c>
      <c r="B405" s="33">
        <f t="shared" si="50"/>
        <v>0</v>
      </c>
      <c r="C405" s="33">
        <f t="shared" si="51"/>
        <v>0</v>
      </c>
      <c r="D405" s="40">
        <f t="shared" si="52"/>
        <v>0</v>
      </c>
      <c r="E405" s="286">
        <f t="shared" si="53"/>
        <v>0</v>
      </c>
      <c r="F405" s="287"/>
      <c r="G405" s="288"/>
      <c r="H405" s="78"/>
      <c r="I405" s="5"/>
      <c r="J405" s="5"/>
      <c r="K405" s="5"/>
      <c r="L405" s="5">
        <f t="shared" si="54"/>
        <v>-217</v>
      </c>
      <c r="M405" s="6">
        <f t="shared" si="55"/>
        <v>9.1666666666666667E-3</v>
      </c>
      <c r="N405" s="4"/>
    </row>
    <row r="406" spans="1:14" ht="13.5" thickBot="1" x14ac:dyDescent="0.25">
      <c r="A406" s="39">
        <f t="shared" si="49"/>
        <v>399</v>
      </c>
      <c r="B406" s="33">
        <f t="shared" si="50"/>
        <v>0</v>
      </c>
      <c r="C406" s="33">
        <f t="shared" si="51"/>
        <v>0</v>
      </c>
      <c r="D406" s="40">
        <f t="shared" si="52"/>
        <v>0</v>
      </c>
      <c r="E406" s="286">
        <f t="shared" si="53"/>
        <v>0</v>
      </c>
      <c r="F406" s="287"/>
      <c r="G406" s="288"/>
      <c r="H406" s="78"/>
      <c r="I406" s="5"/>
      <c r="J406" s="5"/>
      <c r="K406" s="5"/>
      <c r="L406" s="5">
        <f t="shared" si="54"/>
        <v>-218</v>
      </c>
      <c r="M406" s="6">
        <f t="shared" si="55"/>
        <v>9.1666666666666667E-3</v>
      </c>
      <c r="N406" s="4"/>
    </row>
    <row r="407" spans="1:14" ht="13.5" thickBot="1" x14ac:dyDescent="0.25">
      <c r="A407" s="39">
        <f t="shared" si="49"/>
        <v>400</v>
      </c>
      <c r="B407" s="33">
        <f t="shared" si="50"/>
        <v>0</v>
      </c>
      <c r="C407" s="33">
        <f t="shared" si="51"/>
        <v>0</v>
      </c>
      <c r="D407" s="40">
        <f t="shared" si="52"/>
        <v>0</v>
      </c>
      <c r="E407" s="286">
        <f t="shared" si="53"/>
        <v>0</v>
      </c>
      <c r="F407" s="287"/>
      <c r="G407" s="288"/>
      <c r="H407" s="78"/>
      <c r="I407" s="5"/>
      <c r="J407" s="5"/>
      <c r="K407" s="5"/>
      <c r="L407" s="5">
        <f t="shared" si="54"/>
        <v>-219</v>
      </c>
      <c r="M407" s="6">
        <f t="shared" si="55"/>
        <v>9.1666666666666667E-3</v>
      </c>
      <c r="N407" s="4"/>
    </row>
    <row r="408" spans="1:14" ht="13.5" thickBot="1" x14ac:dyDescent="0.25">
      <c r="A408" s="39">
        <f t="shared" si="49"/>
        <v>401</v>
      </c>
      <c r="B408" s="33">
        <f t="shared" si="50"/>
        <v>0</v>
      </c>
      <c r="C408" s="33">
        <f t="shared" si="51"/>
        <v>0</v>
      </c>
      <c r="D408" s="40">
        <f t="shared" si="52"/>
        <v>0</v>
      </c>
      <c r="E408" s="286">
        <f t="shared" si="53"/>
        <v>0</v>
      </c>
      <c r="F408" s="287"/>
      <c r="G408" s="288"/>
      <c r="H408" s="78"/>
      <c r="I408" s="5"/>
      <c r="J408" s="5"/>
      <c r="K408" s="5"/>
      <c r="L408" s="5">
        <f t="shared" si="54"/>
        <v>-220</v>
      </c>
      <c r="M408" s="6">
        <f t="shared" si="55"/>
        <v>9.1666666666666667E-3</v>
      </c>
      <c r="N408" s="4"/>
    </row>
    <row r="409" spans="1:14" ht="13.5" thickBot="1" x14ac:dyDescent="0.25">
      <c r="A409" s="39">
        <f t="shared" si="49"/>
        <v>402</v>
      </c>
      <c r="B409" s="33">
        <f t="shared" si="50"/>
        <v>0</v>
      </c>
      <c r="C409" s="33">
        <f t="shared" si="51"/>
        <v>0</v>
      </c>
      <c r="D409" s="40">
        <f t="shared" si="52"/>
        <v>0</v>
      </c>
      <c r="E409" s="286">
        <f t="shared" si="53"/>
        <v>0</v>
      </c>
      <c r="F409" s="287"/>
      <c r="G409" s="288"/>
      <c r="H409" s="78"/>
      <c r="I409" s="5"/>
      <c r="J409" s="5"/>
      <c r="K409" s="5"/>
      <c r="L409" s="5">
        <f t="shared" si="54"/>
        <v>-221</v>
      </c>
      <c r="M409" s="6">
        <f t="shared" si="55"/>
        <v>9.1666666666666667E-3</v>
      </c>
      <c r="N409" s="4"/>
    </row>
    <row r="410" spans="1:14" ht="13.5" thickBot="1" x14ac:dyDescent="0.25">
      <c r="A410" s="39">
        <f t="shared" si="49"/>
        <v>403</v>
      </c>
      <c r="B410" s="33">
        <f t="shared" si="50"/>
        <v>0</v>
      </c>
      <c r="C410" s="33">
        <f t="shared" si="51"/>
        <v>0</v>
      </c>
      <c r="D410" s="40">
        <f t="shared" si="52"/>
        <v>0</v>
      </c>
      <c r="E410" s="286">
        <f t="shared" si="53"/>
        <v>0</v>
      </c>
      <c r="F410" s="287"/>
      <c r="G410" s="288"/>
      <c r="H410" s="78"/>
      <c r="I410" s="5"/>
      <c r="J410" s="5"/>
      <c r="K410" s="5"/>
      <c r="L410" s="5">
        <f t="shared" si="54"/>
        <v>-222</v>
      </c>
      <c r="M410" s="6">
        <f t="shared" si="55"/>
        <v>9.1666666666666667E-3</v>
      </c>
      <c r="N410" s="4"/>
    </row>
    <row r="411" spans="1:14" ht="13.5" thickBot="1" x14ac:dyDescent="0.25">
      <c r="A411" s="39">
        <f t="shared" si="49"/>
        <v>404</v>
      </c>
      <c r="B411" s="33">
        <f t="shared" si="50"/>
        <v>0</v>
      </c>
      <c r="C411" s="33">
        <f t="shared" si="51"/>
        <v>0</v>
      </c>
      <c r="D411" s="40">
        <f t="shared" si="52"/>
        <v>0</v>
      </c>
      <c r="E411" s="286">
        <f t="shared" si="53"/>
        <v>0</v>
      </c>
      <c r="F411" s="287"/>
      <c r="G411" s="288"/>
      <c r="H411" s="78"/>
      <c r="I411" s="5"/>
      <c r="J411" s="5"/>
      <c r="K411" s="5"/>
      <c r="L411" s="5">
        <f t="shared" si="54"/>
        <v>-223</v>
      </c>
      <c r="M411" s="6">
        <f t="shared" si="55"/>
        <v>9.1666666666666667E-3</v>
      </c>
      <c r="N411" s="4"/>
    </row>
    <row r="412" spans="1:14" ht="13.5" thickBot="1" x14ac:dyDescent="0.25">
      <c r="A412" s="39">
        <f t="shared" si="49"/>
        <v>405</v>
      </c>
      <c r="B412" s="33">
        <f t="shared" si="50"/>
        <v>0</v>
      </c>
      <c r="C412" s="33">
        <f t="shared" si="51"/>
        <v>0</v>
      </c>
      <c r="D412" s="40">
        <f t="shared" si="52"/>
        <v>0</v>
      </c>
      <c r="E412" s="286">
        <f t="shared" si="53"/>
        <v>0</v>
      </c>
      <c r="F412" s="287"/>
      <c r="G412" s="288"/>
      <c r="H412" s="78"/>
      <c r="I412" s="5"/>
      <c r="J412" s="5"/>
      <c r="K412" s="5"/>
      <c r="L412" s="5">
        <f t="shared" si="54"/>
        <v>-224</v>
      </c>
      <c r="M412" s="6">
        <f t="shared" si="55"/>
        <v>9.1666666666666667E-3</v>
      </c>
      <c r="N412" s="4"/>
    </row>
    <row r="413" spans="1:14" ht="13.5" thickBot="1" x14ac:dyDescent="0.25">
      <c r="A413" s="39">
        <f t="shared" si="49"/>
        <v>406</v>
      </c>
      <c r="B413" s="33">
        <f t="shared" si="50"/>
        <v>0</v>
      </c>
      <c r="C413" s="33">
        <f t="shared" si="51"/>
        <v>0</v>
      </c>
      <c r="D413" s="40">
        <f t="shared" si="52"/>
        <v>0</v>
      </c>
      <c r="E413" s="286">
        <f t="shared" si="53"/>
        <v>0</v>
      </c>
      <c r="F413" s="287"/>
      <c r="G413" s="288"/>
      <c r="H413" s="78"/>
      <c r="I413" s="5"/>
      <c r="J413" s="5"/>
      <c r="K413" s="5"/>
      <c r="L413" s="5">
        <f t="shared" si="54"/>
        <v>-225</v>
      </c>
      <c r="M413" s="6">
        <f t="shared" si="55"/>
        <v>9.1666666666666667E-3</v>
      </c>
      <c r="N413" s="4"/>
    </row>
    <row r="414" spans="1:14" ht="13.5" thickBot="1" x14ac:dyDescent="0.25">
      <c r="A414" s="39">
        <f t="shared" si="49"/>
        <v>407</v>
      </c>
      <c r="B414" s="33">
        <f t="shared" si="50"/>
        <v>0</v>
      </c>
      <c r="C414" s="33">
        <f t="shared" si="51"/>
        <v>0</v>
      </c>
      <c r="D414" s="40">
        <f t="shared" si="52"/>
        <v>0</v>
      </c>
      <c r="E414" s="286">
        <f t="shared" si="53"/>
        <v>0</v>
      </c>
      <c r="F414" s="287"/>
      <c r="G414" s="288"/>
      <c r="H414" s="78"/>
      <c r="I414" s="5"/>
      <c r="J414" s="5"/>
      <c r="K414" s="5"/>
      <c r="L414" s="5">
        <f t="shared" si="54"/>
        <v>-226</v>
      </c>
      <c r="M414" s="6">
        <f t="shared" si="55"/>
        <v>9.1666666666666667E-3</v>
      </c>
      <c r="N414" s="4"/>
    </row>
    <row r="415" spans="1:14" ht="13.5" thickBot="1" x14ac:dyDescent="0.25">
      <c r="A415" s="39">
        <f t="shared" si="49"/>
        <v>408</v>
      </c>
      <c r="B415" s="33">
        <f t="shared" si="50"/>
        <v>0</v>
      </c>
      <c r="C415" s="33">
        <f t="shared" si="51"/>
        <v>0</v>
      </c>
      <c r="D415" s="40">
        <f t="shared" si="52"/>
        <v>0</v>
      </c>
      <c r="E415" s="286">
        <f t="shared" si="53"/>
        <v>0</v>
      </c>
      <c r="F415" s="287"/>
      <c r="G415" s="288"/>
      <c r="H415" s="78"/>
      <c r="I415" s="5"/>
      <c r="J415" s="5"/>
      <c r="K415" s="5"/>
      <c r="L415" s="5">
        <f t="shared" si="54"/>
        <v>-227</v>
      </c>
      <c r="M415" s="6">
        <f t="shared" si="55"/>
        <v>9.1666666666666667E-3</v>
      </c>
      <c r="N415" s="4"/>
    </row>
    <row r="416" spans="1:14" ht="13.5" thickBot="1" x14ac:dyDescent="0.25">
      <c r="A416" s="39">
        <f t="shared" si="49"/>
        <v>409</v>
      </c>
      <c r="B416" s="33">
        <f t="shared" si="50"/>
        <v>0</v>
      </c>
      <c r="C416" s="33">
        <f t="shared" si="51"/>
        <v>0</v>
      </c>
      <c r="D416" s="40">
        <f t="shared" si="52"/>
        <v>0</v>
      </c>
      <c r="E416" s="286">
        <f t="shared" si="53"/>
        <v>0</v>
      </c>
      <c r="F416" s="287"/>
      <c r="G416" s="288"/>
      <c r="H416" s="78"/>
      <c r="I416" s="5"/>
      <c r="J416" s="5"/>
      <c r="K416" s="5"/>
      <c r="L416" s="5">
        <f t="shared" si="54"/>
        <v>-228</v>
      </c>
      <c r="M416" s="6">
        <f t="shared" si="55"/>
        <v>9.1666666666666667E-3</v>
      </c>
      <c r="N416" s="4"/>
    </row>
    <row r="417" spans="1:14" ht="13.5" thickBot="1" x14ac:dyDescent="0.25">
      <c r="A417" s="39">
        <f t="shared" si="49"/>
        <v>410</v>
      </c>
      <c r="B417" s="33">
        <f t="shared" si="50"/>
        <v>0</v>
      </c>
      <c r="C417" s="33">
        <f t="shared" si="51"/>
        <v>0</v>
      </c>
      <c r="D417" s="40">
        <f t="shared" si="52"/>
        <v>0</v>
      </c>
      <c r="E417" s="286">
        <f t="shared" si="53"/>
        <v>0</v>
      </c>
      <c r="F417" s="287"/>
      <c r="G417" s="288"/>
      <c r="H417" s="78"/>
      <c r="I417" s="5"/>
      <c r="J417" s="5"/>
      <c r="K417" s="5"/>
      <c r="L417" s="5">
        <f t="shared" si="54"/>
        <v>-229</v>
      </c>
      <c r="M417" s="6">
        <f t="shared" si="55"/>
        <v>9.1666666666666667E-3</v>
      </c>
      <c r="N417" s="4"/>
    </row>
    <row r="418" spans="1:14" ht="13.5" thickBot="1" x14ac:dyDescent="0.25">
      <c r="A418" s="39">
        <f t="shared" si="49"/>
        <v>411</v>
      </c>
      <c r="B418" s="33">
        <f t="shared" si="50"/>
        <v>0</v>
      </c>
      <c r="C418" s="33">
        <f t="shared" si="51"/>
        <v>0</v>
      </c>
      <c r="D418" s="40">
        <f t="shared" si="52"/>
        <v>0</v>
      </c>
      <c r="E418" s="286">
        <f t="shared" si="53"/>
        <v>0</v>
      </c>
      <c r="F418" s="287"/>
      <c r="G418" s="288"/>
      <c r="H418" s="78"/>
      <c r="I418" s="5"/>
      <c r="J418" s="5"/>
      <c r="K418" s="5"/>
      <c r="L418" s="5">
        <f t="shared" si="54"/>
        <v>-230</v>
      </c>
      <c r="M418" s="6">
        <f t="shared" si="55"/>
        <v>9.1666666666666667E-3</v>
      </c>
      <c r="N418" s="4"/>
    </row>
    <row r="419" spans="1:14" ht="13.5" thickBot="1" x14ac:dyDescent="0.25">
      <c r="A419" s="39">
        <f t="shared" si="49"/>
        <v>412</v>
      </c>
      <c r="B419" s="33">
        <f t="shared" si="50"/>
        <v>0</v>
      </c>
      <c r="C419" s="33">
        <f t="shared" si="51"/>
        <v>0</v>
      </c>
      <c r="D419" s="40">
        <f t="shared" si="52"/>
        <v>0</v>
      </c>
      <c r="E419" s="286">
        <f t="shared" si="53"/>
        <v>0</v>
      </c>
      <c r="F419" s="287"/>
      <c r="G419" s="288"/>
      <c r="H419" s="78"/>
      <c r="I419" s="5"/>
      <c r="J419" s="5"/>
      <c r="K419" s="5"/>
      <c r="L419" s="5">
        <f t="shared" si="54"/>
        <v>-231</v>
      </c>
      <c r="M419" s="6">
        <f t="shared" si="55"/>
        <v>9.1666666666666667E-3</v>
      </c>
      <c r="N419" s="4"/>
    </row>
    <row r="420" spans="1:14" ht="13.5" thickBot="1" x14ac:dyDescent="0.25">
      <c r="A420" s="39">
        <f t="shared" si="49"/>
        <v>413</v>
      </c>
      <c r="B420" s="33">
        <f t="shared" si="50"/>
        <v>0</v>
      </c>
      <c r="C420" s="33">
        <f t="shared" si="51"/>
        <v>0</v>
      </c>
      <c r="D420" s="40">
        <f t="shared" si="52"/>
        <v>0</v>
      </c>
      <c r="E420" s="286">
        <f t="shared" si="53"/>
        <v>0</v>
      </c>
      <c r="F420" s="287"/>
      <c r="G420" s="288"/>
      <c r="H420" s="78"/>
      <c r="I420" s="5"/>
      <c r="J420" s="5"/>
      <c r="K420" s="5"/>
      <c r="L420" s="5">
        <f t="shared" si="54"/>
        <v>-232</v>
      </c>
      <c r="M420" s="6">
        <f t="shared" si="55"/>
        <v>9.1666666666666667E-3</v>
      </c>
      <c r="N420" s="4"/>
    </row>
    <row r="421" spans="1:14" ht="13.5" thickBot="1" x14ac:dyDescent="0.25">
      <c r="A421" s="39">
        <f t="shared" si="49"/>
        <v>414</v>
      </c>
      <c r="B421" s="33">
        <f t="shared" si="50"/>
        <v>0</v>
      </c>
      <c r="C421" s="33">
        <f t="shared" si="51"/>
        <v>0</v>
      </c>
      <c r="D421" s="40">
        <f t="shared" si="52"/>
        <v>0</v>
      </c>
      <c r="E421" s="286">
        <f t="shared" si="53"/>
        <v>0</v>
      </c>
      <c r="F421" s="287"/>
      <c r="G421" s="288"/>
      <c r="H421" s="78"/>
      <c r="I421" s="5"/>
      <c r="J421" s="5"/>
      <c r="K421" s="5"/>
      <c r="L421" s="5">
        <f t="shared" si="54"/>
        <v>-233</v>
      </c>
      <c r="M421" s="6">
        <f t="shared" si="55"/>
        <v>9.1666666666666667E-3</v>
      </c>
      <c r="N421" s="4"/>
    </row>
    <row r="422" spans="1:14" ht="13.5" thickBot="1" x14ac:dyDescent="0.25">
      <c r="A422" s="39">
        <f t="shared" si="49"/>
        <v>415</v>
      </c>
      <c r="B422" s="33">
        <f t="shared" si="50"/>
        <v>0</v>
      </c>
      <c r="C422" s="33">
        <f t="shared" si="51"/>
        <v>0</v>
      </c>
      <c r="D422" s="40">
        <f t="shared" si="52"/>
        <v>0</v>
      </c>
      <c r="E422" s="286">
        <f t="shared" si="53"/>
        <v>0</v>
      </c>
      <c r="F422" s="287"/>
      <c r="G422" s="288"/>
      <c r="H422" s="78"/>
      <c r="I422" s="5"/>
      <c r="J422" s="5"/>
      <c r="K422" s="5"/>
      <c r="L422" s="5">
        <f t="shared" si="54"/>
        <v>-234</v>
      </c>
      <c r="M422" s="6">
        <f t="shared" si="55"/>
        <v>9.1666666666666667E-3</v>
      </c>
      <c r="N422" s="4"/>
    </row>
    <row r="423" spans="1:14" ht="13.5" thickBot="1" x14ac:dyDescent="0.25">
      <c r="A423" s="39">
        <f t="shared" si="49"/>
        <v>416</v>
      </c>
      <c r="B423" s="33">
        <f t="shared" si="50"/>
        <v>0</v>
      </c>
      <c r="C423" s="33">
        <f t="shared" si="51"/>
        <v>0</v>
      </c>
      <c r="D423" s="40">
        <f t="shared" si="52"/>
        <v>0</v>
      </c>
      <c r="E423" s="286">
        <f t="shared" si="53"/>
        <v>0</v>
      </c>
      <c r="F423" s="287"/>
      <c r="G423" s="288"/>
      <c r="H423" s="78"/>
      <c r="I423" s="5"/>
      <c r="J423" s="5"/>
      <c r="K423" s="5"/>
      <c r="L423" s="5">
        <f t="shared" si="54"/>
        <v>-235</v>
      </c>
      <c r="M423" s="6">
        <f t="shared" si="55"/>
        <v>9.1666666666666667E-3</v>
      </c>
      <c r="N423" s="4"/>
    </row>
    <row r="424" spans="1:14" ht="13.5" thickBot="1" x14ac:dyDescent="0.25">
      <c r="A424" s="39">
        <f t="shared" si="49"/>
        <v>417</v>
      </c>
      <c r="B424" s="33">
        <f t="shared" si="50"/>
        <v>0</v>
      </c>
      <c r="C424" s="33">
        <f t="shared" si="51"/>
        <v>0</v>
      </c>
      <c r="D424" s="40">
        <f t="shared" si="52"/>
        <v>0</v>
      </c>
      <c r="E424" s="286">
        <f t="shared" si="53"/>
        <v>0</v>
      </c>
      <c r="F424" s="287"/>
      <c r="G424" s="288"/>
      <c r="H424" s="78"/>
      <c r="I424" s="5"/>
      <c r="J424" s="5"/>
      <c r="K424" s="5"/>
      <c r="L424" s="5">
        <f t="shared" si="54"/>
        <v>-236</v>
      </c>
      <c r="M424" s="6">
        <f t="shared" si="55"/>
        <v>9.1666666666666667E-3</v>
      </c>
      <c r="N424" s="4"/>
    </row>
    <row r="425" spans="1:14" ht="13.5" thickBot="1" x14ac:dyDescent="0.25">
      <c r="A425" s="39">
        <f t="shared" si="49"/>
        <v>418</v>
      </c>
      <c r="B425" s="33">
        <f t="shared" si="50"/>
        <v>0</v>
      </c>
      <c r="C425" s="33">
        <f t="shared" si="51"/>
        <v>0</v>
      </c>
      <c r="D425" s="40">
        <f t="shared" si="52"/>
        <v>0</v>
      </c>
      <c r="E425" s="286">
        <f t="shared" si="53"/>
        <v>0</v>
      </c>
      <c r="F425" s="287"/>
      <c r="G425" s="288"/>
      <c r="H425" s="78"/>
      <c r="I425" s="5"/>
      <c r="J425" s="5"/>
      <c r="K425" s="5"/>
      <c r="L425" s="5">
        <f t="shared" si="54"/>
        <v>-237</v>
      </c>
      <c r="M425" s="6">
        <f t="shared" si="55"/>
        <v>9.1666666666666667E-3</v>
      </c>
      <c r="N425" s="4"/>
    </row>
    <row r="426" spans="1:14" ht="13.5" thickBot="1" x14ac:dyDescent="0.25">
      <c r="A426" s="39">
        <f t="shared" si="49"/>
        <v>419</v>
      </c>
      <c r="B426" s="33">
        <f t="shared" si="50"/>
        <v>0</v>
      </c>
      <c r="C426" s="33">
        <f t="shared" si="51"/>
        <v>0</v>
      </c>
      <c r="D426" s="40">
        <f t="shared" si="52"/>
        <v>0</v>
      </c>
      <c r="E426" s="286">
        <f t="shared" si="53"/>
        <v>0</v>
      </c>
      <c r="F426" s="287"/>
      <c r="G426" s="288"/>
      <c r="H426" s="78"/>
      <c r="I426" s="5"/>
      <c r="J426" s="5"/>
      <c r="K426" s="5"/>
      <c r="L426" s="5">
        <f t="shared" si="54"/>
        <v>-238</v>
      </c>
      <c r="M426" s="6">
        <f t="shared" si="55"/>
        <v>9.1666666666666667E-3</v>
      </c>
      <c r="N426" s="4"/>
    </row>
    <row r="427" spans="1:14" ht="13.5" thickBot="1" x14ac:dyDescent="0.25">
      <c r="A427" s="39">
        <f t="shared" si="49"/>
        <v>420</v>
      </c>
      <c r="B427" s="33">
        <f t="shared" si="50"/>
        <v>0</v>
      </c>
      <c r="C427" s="33">
        <f t="shared" si="51"/>
        <v>0</v>
      </c>
      <c r="D427" s="40">
        <f t="shared" si="52"/>
        <v>0</v>
      </c>
      <c r="E427" s="286">
        <f t="shared" si="53"/>
        <v>0</v>
      </c>
      <c r="F427" s="287"/>
      <c r="G427" s="288"/>
      <c r="H427" s="78"/>
      <c r="I427" s="5"/>
      <c r="J427" s="5"/>
      <c r="K427" s="5"/>
      <c r="L427" s="5">
        <f t="shared" si="54"/>
        <v>-239</v>
      </c>
      <c r="M427" s="6">
        <f t="shared" si="55"/>
        <v>9.1666666666666667E-3</v>
      </c>
      <c r="N427" s="4"/>
    </row>
    <row r="428" spans="1:14" ht="13.5" thickBot="1" x14ac:dyDescent="0.25">
      <c r="A428" s="39">
        <f t="shared" si="49"/>
        <v>421</v>
      </c>
      <c r="B428" s="33">
        <f t="shared" si="50"/>
        <v>0</v>
      </c>
      <c r="C428" s="33">
        <f t="shared" si="51"/>
        <v>0</v>
      </c>
      <c r="D428" s="40">
        <f t="shared" si="52"/>
        <v>0</v>
      </c>
      <c r="E428" s="286">
        <f t="shared" si="53"/>
        <v>0</v>
      </c>
      <c r="F428" s="287"/>
      <c r="G428" s="288"/>
      <c r="H428" s="78"/>
      <c r="I428" s="5"/>
      <c r="J428" s="5"/>
      <c r="K428" s="5"/>
      <c r="L428" s="5">
        <f t="shared" si="54"/>
        <v>-240</v>
      </c>
      <c r="M428" s="6">
        <f t="shared" si="55"/>
        <v>9.1666666666666667E-3</v>
      </c>
      <c r="N428" s="4"/>
    </row>
    <row r="429" spans="1:14" ht="13.5" thickBot="1" x14ac:dyDescent="0.25">
      <c r="A429" s="39">
        <f t="shared" si="49"/>
        <v>422</v>
      </c>
      <c r="B429" s="33">
        <f t="shared" si="50"/>
        <v>0</v>
      </c>
      <c r="C429" s="33">
        <f t="shared" si="51"/>
        <v>0</v>
      </c>
      <c r="D429" s="40">
        <f t="shared" si="52"/>
        <v>0</v>
      </c>
      <c r="E429" s="286">
        <f t="shared" si="53"/>
        <v>0</v>
      </c>
      <c r="F429" s="287"/>
      <c r="G429" s="288"/>
      <c r="H429" s="78"/>
      <c r="I429" s="5"/>
      <c r="J429" s="5"/>
      <c r="K429" s="5"/>
      <c r="L429" s="5">
        <f t="shared" si="54"/>
        <v>-241</v>
      </c>
      <c r="M429" s="6">
        <f t="shared" si="55"/>
        <v>9.1666666666666667E-3</v>
      </c>
      <c r="N429" s="4"/>
    </row>
    <row r="430" spans="1:14" ht="13.5" thickBot="1" x14ac:dyDescent="0.25">
      <c r="A430" s="39">
        <f t="shared" si="49"/>
        <v>423</v>
      </c>
      <c r="B430" s="33">
        <f t="shared" si="50"/>
        <v>0</v>
      </c>
      <c r="C430" s="33">
        <f t="shared" si="51"/>
        <v>0</v>
      </c>
      <c r="D430" s="40">
        <f t="shared" si="52"/>
        <v>0</v>
      </c>
      <c r="E430" s="286">
        <f t="shared" si="53"/>
        <v>0</v>
      </c>
      <c r="F430" s="287"/>
      <c r="G430" s="288"/>
      <c r="H430" s="78"/>
      <c r="I430" s="5"/>
      <c r="J430" s="5"/>
      <c r="K430" s="5"/>
      <c r="L430" s="5">
        <f t="shared" si="54"/>
        <v>-242</v>
      </c>
      <c r="M430" s="6">
        <f t="shared" si="55"/>
        <v>9.1666666666666667E-3</v>
      </c>
      <c r="N430" s="4"/>
    </row>
    <row r="431" spans="1:14" ht="13.5" thickBot="1" x14ac:dyDescent="0.25">
      <c r="A431" s="39">
        <f t="shared" ref="A431:A494" si="56">A430+1</f>
        <v>424</v>
      </c>
      <c r="B431" s="33">
        <f t="shared" ref="B431:B494" si="57">IF(OR(B430&lt;0,B430&lt;E430),0,(IF(H430=0,B430-D430,B430-H430-D430)))</f>
        <v>0</v>
      </c>
      <c r="C431" s="33">
        <f t="shared" ref="C431:C494" si="58">B431*M431</f>
        <v>0</v>
      </c>
      <c r="D431" s="40">
        <f t="shared" ref="D431:D494" si="59">IF(B431&lt;=D430,B431,E431-C431)</f>
        <v>0</v>
      </c>
      <c r="E431" s="286">
        <f t="shared" ref="E431:E494" si="60">IF(B431&lt;=D430,B431+C431,IF($L$3=1,B431*(M431/(1-(1+M431)^-(L431-0))),$B$3*($M$8/(1-(1+$M$8)^-($L$8-0)))))</f>
        <v>0</v>
      </c>
      <c r="F431" s="287"/>
      <c r="G431" s="288"/>
      <c r="H431" s="78"/>
      <c r="I431" s="5"/>
      <c r="J431" s="5"/>
      <c r="K431" s="5"/>
      <c r="L431" s="5">
        <f t="shared" ref="L431:L494" si="61">L430-1</f>
        <v>-243</v>
      </c>
      <c r="M431" s="6">
        <f t="shared" ref="M431:M494" si="62">M430</f>
        <v>9.1666666666666667E-3</v>
      </c>
      <c r="N431" s="4"/>
    </row>
    <row r="432" spans="1:14" ht="13.5" thickBot="1" x14ac:dyDescent="0.25">
      <c r="A432" s="39">
        <f t="shared" si="56"/>
        <v>425</v>
      </c>
      <c r="B432" s="33">
        <f t="shared" si="57"/>
        <v>0</v>
      </c>
      <c r="C432" s="33">
        <f t="shared" si="58"/>
        <v>0</v>
      </c>
      <c r="D432" s="40">
        <f t="shared" si="59"/>
        <v>0</v>
      </c>
      <c r="E432" s="286">
        <f t="shared" si="60"/>
        <v>0</v>
      </c>
      <c r="F432" s="287"/>
      <c r="G432" s="288"/>
      <c r="H432" s="78"/>
      <c r="I432" s="5"/>
      <c r="J432" s="5"/>
      <c r="K432" s="5"/>
      <c r="L432" s="5">
        <f t="shared" si="61"/>
        <v>-244</v>
      </c>
      <c r="M432" s="6">
        <f t="shared" si="62"/>
        <v>9.1666666666666667E-3</v>
      </c>
      <c r="N432" s="4"/>
    </row>
    <row r="433" spans="1:14" ht="13.5" thickBot="1" x14ac:dyDescent="0.25">
      <c r="A433" s="39">
        <f t="shared" si="56"/>
        <v>426</v>
      </c>
      <c r="B433" s="33">
        <f t="shared" si="57"/>
        <v>0</v>
      </c>
      <c r="C433" s="33">
        <f t="shared" si="58"/>
        <v>0</v>
      </c>
      <c r="D433" s="40">
        <f t="shared" si="59"/>
        <v>0</v>
      </c>
      <c r="E433" s="286">
        <f t="shared" si="60"/>
        <v>0</v>
      </c>
      <c r="F433" s="287"/>
      <c r="G433" s="288"/>
      <c r="H433" s="78"/>
      <c r="I433" s="5"/>
      <c r="J433" s="5"/>
      <c r="K433" s="5"/>
      <c r="L433" s="5">
        <f t="shared" si="61"/>
        <v>-245</v>
      </c>
      <c r="M433" s="6">
        <f t="shared" si="62"/>
        <v>9.1666666666666667E-3</v>
      </c>
      <c r="N433" s="4"/>
    </row>
    <row r="434" spans="1:14" ht="13.5" thickBot="1" x14ac:dyDescent="0.25">
      <c r="A434" s="39">
        <f t="shared" si="56"/>
        <v>427</v>
      </c>
      <c r="B434" s="33">
        <f t="shared" si="57"/>
        <v>0</v>
      </c>
      <c r="C434" s="33">
        <f t="shared" si="58"/>
        <v>0</v>
      </c>
      <c r="D434" s="40">
        <f t="shared" si="59"/>
        <v>0</v>
      </c>
      <c r="E434" s="286">
        <f t="shared" si="60"/>
        <v>0</v>
      </c>
      <c r="F434" s="287"/>
      <c r="G434" s="288"/>
      <c r="H434" s="78"/>
      <c r="I434" s="5"/>
      <c r="J434" s="5"/>
      <c r="K434" s="5"/>
      <c r="L434" s="5">
        <f t="shared" si="61"/>
        <v>-246</v>
      </c>
      <c r="M434" s="6">
        <f t="shared" si="62"/>
        <v>9.1666666666666667E-3</v>
      </c>
      <c r="N434" s="4"/>
    </row>
    <row r="435" spans="1:14" ht="13.5" thickBot="1" x14ac:dyDescent="0.25">
      <c r="A435" s="39">
        <f t="shared" si="56"/>
        <v>428</v>
      </c>
      <c r="B435" s="33">
        <f t="shared" si="57"/>
        <v>0</v>
      </c>
      <c r="C435" s="33">
        <f t="shared" si="58"/>
        <v>0</v>
      </c>
      <c r="D435" s="40">
        <f t="shared" si="59"/>
        <v>0</v>
      </c>
      <c r="E435" s="286">
        <f t="shared" si="60"/>
        <v>0</v>
      </c>
      <c r="F435" s="287"/>
      <c r="G435" s="288"/>
      <c r="H435" s="78"/>
      <c r="I435" s="5"/>
      <c r="J435" s="5"/>
      <c r="K435" s="5"/>
      <c r="L435" s="5">
        <f t="shared" si="61"/>
        <v>-247</v>
      </c>
      <c r="M435" s="6">
        <f t="shared" si="62"/>
        <v>9.1666666666666667E-3</v>
      </c>
      <c r="N435" s="4"/>
    </row>
    <row r="436" spans="1:14" ht="13.5" thickBot="1" x14ac:dyDescent="0.25">
      <c r="A436" s="39">
        <f t="shared" si="56"/>
        <v>429</v>
      </c>
      <c r="B436" s="33">
        <f t="shared" si="57"/>
        <v>0</v>
      </c>
      <c r="C436" s="33">
        <f t="shared" si="58"/>
        <v>0</v>
      </c>
      <c r="D436" s="40">
        <f t="shared" si="59"/>
        <v>0</v>
      </c>
      <c r="E436" s="286">
        <f t="shared" si="60"/>
        <v>0</v>
      </c>
      <c r="F436" s="287"/>
      <c r="G436" s="288"/>
      <c r="H436" s="78"/>
      <c r="I436" s="5"/>
      <c r="J436" s="5"/>
      <c r="K436" s="5"/>
      <c r="L436" s="5">
        <f t="shared" si="61"/>
        <v>-248</v>
      </c>
      <c r="M436" s="6">
        <f t="shared" si="62"/>
        <v>9.1666666666666667E-3</v>
      </c>
      <c r="N436" s="4"/>
    </row>
    <row r="437" spans="1:14" ht="13.5" thickBot="1" x14ac:dyDescent="0.25">
      <c r="A437" s="39">
        <f t="shared" si="56"/>
        <v>430</v>
      </c>
      <c r="B437" s="33">
        <f t="shared" si="57"/>
        <v>0</v>
      </c>
      <c r="C437" s="33">
        <f t="shared" si="58"/>
        <v>0</v>
      </c>
      <c r="D437" s="40">
        <f t="shared" si="59"/>
        <v>0</v>
      </c>
      <c r="E437" s="286">
        <f t="shared" si="60"/>
        <v>0</v>
      </c>
      <c r="F437" s="287"/>
      <c r="G437" s="288"/>
      <c r="H437" s="78"/>
      <c r="I437" s="5"/>
      <c r="J437" s="5"/>
      <c r="K437" s="5"/>
      <c r="L437" s="5">
        <f t="shared" si="61"/>
        <v>-249</v>
      </c>
      <c r="M437" s="6">
        <f t="shared" si="62"/>
        <v>9.1666666666666667E-3</v>
      </c>
      <c r="N437" s="4"/>
    </row>
    <row r="438" spans="1:14" ht="13.5" thickBot="1" x14ac:dyDescent="0.25">
      <c r="A438" s="39">
        <f t="shared" si="56"/>
        <v>431</v>
      </c>
      <c r="B438" s="33">
        <f t="shared" si="57"/>
        <v>0</v>
      </c>
      <c r="C438" s="33">
        <f t="shared" si="58"/>
        <v>0</v>
      </c>
      <c r="D438" s="40">
        <f t="shared" si="59"/>
        <v>0</v>
      </c>
      <c r="E438" s="286">
        <f t="shared" si="60"/>
        <v>0</v>
      </c>
      <c r="F438" s="287"/>
      <c r="G438" s="288"/>
      <c r="H438" s="78"/>
      <c r="I438" s="5"/>
      <c r="J438" s="5"/>
      <c r="K438" s="5"/>
      <c r="L438" s="5">
        <f t="shared" si="61"/>
        <v>-250</v>
      </c>
      <c r="M438" s="6">
        <f t="shared" si="62"/>
        <v>9.1666666666666667E-3</v>
      </c>
      <c r="N438" s="4"/>
    </row>
    <row r="439" spans="1:14" ht="13.5" thickBot="1" x14ac:dyDescent="0.25">
      <c r="A439" s="39">
        <f t="shared" si="56"/>
        <v>432</v>
      </c>
      <c r="B439" s="33">
        <f t="shared" si="57"/>
        <v>0</v>
      </c>
      <c r="C439" s="33">
        <f t="shared" si="58"/>
        <v>0</v>
      </c>
      <c r="D439" s="40">
        <f t="shared" si="59"/>
        <v>0</v>
      </c>
      <c r="E439" s="286">
        <f t="shared" si="60"/>
        <v>0</v>
      </c>
      <c r="F439" s="287"/>
      <c r="G439" s="288"/>
      <c r="H439" s="78"/>
      <c r="I439" s="5"/>
      <c r="J439" s="5"/>
      <c r="K439" s="5"/>
      <c r="L439" s="5">
        <f t="shared" si="61"/>
        <v>-251</v>
      </c>
      <c r="M439" s="6">
        <f t="shared" si="62"/>
        <v>9.1666666666666667E-3</v>
      </c>
      <c r="N439" s="4"/>
    </row>
    <row r="440" spans="1:14" ht="13.5" thickBot="1" x14ac:dyDescent="0.25">
      <c r="A440" s="39">
        <f t="shared" si="56"/>
        <v>433</v>
      </c>
      <c r="B440" s="33">
        <f t="shared" si="57"/>
        <v>0</v>
      </c>
      <c r="C440" s="33">
        <f t="shared" si="58"/>
        <v>0</v>
      </c>
      <c r="D440" s="40">
        <f t="shared" si="59"/>
        <v>0</v>
      </c>
      <c r="E440" s="286">
        <f t="shared" si="60"/>
        <v>0</v>
      </c>
      <c r="F440" s="287"/>
      <c r="G440" s="288"/>
      <c r="H440" s="78"/>
      <c r="I440" s="5"/>
      <c r="J440" s="5"/>
      <c r="K440" s="5"/>
      <c r="L440" s="5">
        <f t="shared" si="61"/>
        <v>-252</v>
      </c>
      <c r="M440" s="6">
        <f t="shared" si="62"/>
        <v>9.1666666666666667E-3</v>
      </c>
      <c r="N440" s="4"/>
    </row>
    <row r="441" spans="1:14" ht="13.5" thickBot="1" x14ac:dyDescent="0.25">
      <c r="A441" s="39">
        <f t="shared" si="56"/>
        <v>434</v>
      </c>
      <c r="B441" s="33">
        <f t="shared" si="57"/>
        <v>0</v>
      </c>
      <c r="C441" s="33">
        <f t="shared" si="58"/>
        <v>0</v>
      </c>
      <c r="D441" s="40">
        <f t="shared" si="59"/>
        <v>0</v>
      </c>
      <c r="E441" s="286">
        <f t="shared" si="60"/>
        <v>0</v>
      </c>
      <c r="F441" s="287"/>
      <c r="G441" s="288"/>
      <c r="H441" s="78"/>
      <c r="I441" s="5"/>
      <c r="J441" s="5"/>
      <c r="K441" s="5"/>
      <c r="L441" s="5">
        <f t="shared" si="61"/>
        <v>-253</v>
      </c>
      <c r="M441" s="6">
        <f t="shared" si="62"/>
        <v>9.1666666666666667E-3</v>
      </c>
      <c r="N441" s="4"/>
    </row>
    <row r="442" spans="1:14" ht="13.5" thickBot="1" x14ac:dyDescent="0.25">
      <c r="A442" s="39">
        <f t="shared" si="56"/>
        <v>435</v>
      </c>
      <c r="B442" s="33">
        <f t="shared" si="57"/>
        <v>0</v>
      </c>
      <c r="C442" s="33">
        <f t="shared" si="58"/>
        <v>0</v>
      </c>
      <c r="D442" s="40">
        <f t="shared" si="59"/>
        <v>0</v>
      </c>
      <c r="E442" s="286">
        <f t="shared" si="60"/>
        <v>0</v>
      </c>
      <c r="F442" s="287"/>
      <c r="G442" s="288"/>
      <c r="H442" s="78"/>
      <c r="I442" s="5"/>
      <c r="J442" s="5"/>
      <c r="K442" s="5"/>
      <c r="L442" s="5">
        <f t="shared" si="61"/>
        <v>-254</v>
      </c>
      <c r="M442" s="6">
        <f t="shared" si="62"/>
        <v>9.1666666666666667E-3</v>
      </c>
      <c r="N442" s="4"/>
    </row>
    <row r="443" spans="1:14" ht="13.5" thickBot="1" x14ac:dyDescent="0.25">
      <c r="A443" s="39">
        <f t="shared" si="56"/>
        <v>436</v>
      </c>
      <c r="B443" s="33">
        <f t="shared" si="57"/>
        <v>0</v>
      </c>
      <c r="C443" s="33">
        <f t="shared" si="58"/>
        <v>0</v>
      </c>
      <c r="D443" s="40">
        <f t="shared" si="59"/>
        <v>0</v>
      </c>
      <c r="E443" s="286">
        <f t="shared" si="60"/>
        <v>0</v>
      </c>
      <c r="F443" s="287"/>
      <c r="G443" s="288"/>
      <c r="H443" s="78"/>
      <c r="I443" s="5"/>
      <c r="J443" s="5"/>
      <c r="K443" s="5"/>
      <c r="L443" s="5">
        <f t="shared" si="61"/>
        <v>-255</v>
      </c>
      <c r="M443" s="6">
        <f t="shared" si="62"/>
        <v>9.1666666666666667E-3</v>
      </c>
      <c r="N443" s="4"/>
    </row>
    <row r="444" spans="1:14" ht="13.5" thickBot="1" x14ac:dyDescent="0.25">
      <c r="A444" s="39">
        <f t="shared" si="56"/>
        <v>437</v>
      </c>
      <c r="B444" s="33">
        <f t="shared" si="57"/>
        <v>0</v>
      </c>
      <c r="C444" s="33">
        <f t="shared" si="58"/>
        <v>0</v>
      </c>
      <c r="D444" s="40">
        <f t="shared" si="59"/>
        <v>0</v>
      </c>
      <c r="E444" s="286">
        <f t="shared" si="60"/>
        <v>0</v>
      </c>
      <c r="F444" s="287"/>
      <c r="G444" s="288"/>
      <c r="H444" s="78"/>
      <c r="I444" s="5"/>
      <c r="J444" s="5"/>
      <c r="K444" s="5"/>
      <c r="L444" s="5">
        <f t="shared" si="61"/>
        <v>-256</v>
      </c>
      <c r="M444" s="6">
        <f t="shared" si="62"/>
        <v>9.1666666666666667E-3</v>
      </c>
      <c r="N444" s="4"/>
    </row>
    <row r="445" spans="1:14" ht="13.5" thickBot="1" x14ac:dyDescent="0.25">
      <c r="A445" s="39">
        <f t="shared" si="56"/>
        <v>438</v>
      </c>
      <c r="B445" s="33">
        <f t="shared" si="57"/>
        <v>0</v>
      </c>
      <c r="C445" s="33">
        <f t="shared" si="58"/>
        <v>0</v>
      </c>
      <c r="D445" s="40">
        <f t="shared" si="59"/>
        <v>0</v>
      </c>
      <c r="E445" s="286">
        <f t="shared" si="60"/>
        <v>0</v>
      </c>
      <c r="F445" s="287"/>
      <c r="G445" s="288"/>
      <c r="H445" s="78"/>
      <c r="I445" s="5"/>
      <c r="J445" s="5"/>
      <c r="K445" s="5"/>
      <c r="L445" s="5">
        <f t="shared" si="61"/>
        <v>-257</v>
      </c>
      <c r="M445" s="6">
        <f t="shared" si="62"/>
        <v>9.1666666666666667E-3</v>
      </c>
      <c r="N445" s="4"/>
    </row>
    <row r="446" spans="1:14" ht="13.5" thickBot="1" x14ac:dyDescent="0.25">
      <c r="A446" s="39">
        <f t="shared" si="56"/>
        <v>439</v>
      </c>
      <c r="B446" s="33">
        <f t="shared" si="57"/>
        <v>0</v>
      </c>
      <c r="C446" s="33">
        <f t="shared" si="58"/>
        <v>0</v>
      </c>
      <c r="D446" s="40">
        <f t="shared" si="59"/>
        <v>0</v>
      </c>
      <c r="E446" s="286">
        <f t="shared" si="60"/>
        <v>0</v>
      </c>
      <c r="F446" s="287"/>
      <c r="G446" s="288"/>
      <c r="H446" s="78"/>
      <c r="I446" s="5"/>
      <c r="J446" s="5"/>
      <c r="K446" s="5"/>
      <c r="L446" s="5">
        <f t="shared" si="61"/>
        <v>-258</v>
      </c>
      <c r="M446" s="6">
        <f t="shared" si="62"/>
        <v>9.1666666666666667E-3</v>
      </c>
      <c r="N446" s="4"/>
    </row>
    <row r="447" spans="1:14" ht="13.5" thickBot="1" x14ac:dyDescent="0.25">
      <c r="A447" s="39">
        <f t="shared" si="56"/>
        <v>440</v>
      </c>
      <c r="B447" s="33">
        <f t="shared" si="57"/>
        <v>0</v>
      </c>
      <c r="C447" s="33">
        <f t="shared" si="58"/>
        <v>0</v>
      </c>
      <c r="D447" s="40">
        <f t="shared" si="59"/>
        <v>0</v>
      </c>
      <c r="E447" s="286">
        <f t="shared" si="60"/>
        <v>0</v>
      </c>
      <c r="F447" s="287"/>
      <c r="G447" s="288"/>
      <c r="H447" s="78"/>
      <c r="I447" s="5"/>
      <c r="J447" s="5"/>
      <c r="K447" s="5"/>
      <c r="L447" s="5">
        <f t="shared" si="61"/>
        <v>-259</v>
      </c>
      <c r="M447" s="6">
        <f t="shared" si="62"/>
        <v>9.1666666666666667E-3</v>
      </c>
      <c r="N447" s="4"/>
    </row>
    <row r="448" spans="1:14" ht="13.5" thickBot="1" x14ac:dyDescent="0.25">
      <c r="A448" s="39">
        <f t="shared" si="56"/>
        <v>441</v>
      </c>
      <c r="B448" s="33">
        <f t="shared" si="57"/>
        <v>0</v>
      </c>
      <c r="C448" s="33">
        <f t="shared" si="58"/>
        <v>0</v>
      </c>
      <c r="D448" s="40">
        <f t="shared" si="59"/>
        <v>0</v>
      </c>
      <c r="E448" s="286">
        <f t="shared" si="60"/>
        <v>0</v>
      </c>
      <c r="F448" s="287"/>
      <c r="G448" s="288"/>
      <c r="H448" s="78"/>
      <c r="I448" s="5"/>
      <c r="J448" s="5"/>
      <c r="K448" s="5"/>
      <c r="L448" s="5">
        <f t="shared" si="61"/>
        <v>-260</v>
      </c>
      <c r="M448" s="6">
        <f t="shared" si="62"/>
        <v>9.1666666666666667E-3</v>
      </c>
      <c r="N448" s="4"/>
    </row>
    <row r="449" spans="1:14" ht="13.5" thickBot="1" x14ac:dyDescent="0.25">
      <c r="A449" s="39">
        <f t="shared" si="56"/>
        <v>442</v>
      </c>
      <c r="B449" s="33">
        <f t="shared" si="57"/>
        <v>0</v>
      </c>
      <c r="C449" s="33">
        <f t="shared" si="58"/>
        <v>0</v>
      </c>
      <c r="D449" s="40">
        <f t="shared" si="59"/>
        <v>0</v>
      </c>
      <c r="E449" s="286">
        <f t="shared" si="60"/>
        <v>0</v>
      </c>
      <c r="F449" s="287"/>
      <c r="G449" s="288"/>
      <c r="H449" s="78"/>
      <c r="I449" s="5"/>
      <c r="J449" s="5"/>
      <c r="K449" s="5"/>
      <c r="L449" s="5">
        <f t="shared" si="61"/>
        <v>-261</v>
      </c>
      <c r="M449" s="6">
        <f t="shared" si="62"/>
        <v>9.1666666666666667E-3</v>
      </c>
      <c r="N449" s="4"/>
    </row>
    <row r="450" spans="1:14" ht="13.5" thickBot="1" x14ac:dyDescent="0.25">
      <c r="A450" s="39">
        <f t="shared" si="56"/>
        <v>443</v>
      </c>
      <c r="B450" s="33">
        <f t="shared" si="57"/>
        <v>0</v>
      </c>
      <c r="C450" s="33">
        <f t="shared" si="58"/>
        <v>0</v>
      </c>
      <c r="D450" s="40">
        <f t="shared" si="59"/>
        <v>0</v>
      </c>
      <c r="E450" s="286">
        <f t="shared" si="60"/>
        <v>0</v>
      </c>
      <c r="F450" s="287"/>
      <c r="G450" s="288"/>
      <c r="H450" s="78"/>
      <c r="I450" s="5"/>
      <c r="J450" s="5"/>
      <c r="K450" s="5"/>
      <c r="L450" s="5">
        <f t="shared" si="61"/>
        <v>-262</v>
      </c>
      <c r="M450" s="6">
        <f t="shared" si="62"/>
        <v>9.1666666666666667E-3</v>
      </c>
      <c r="N450" s="4"/>
    </row>
    <row r="451" spans="1:14" ht="13.5" thickBot="1" x14ac:dyDescent="0.25">
      <c r="A451" s="39">
        <f t="shared" si="56"/>
        <v>444</v>
      </c>
      <c r="B451" s="33">
        <f t="shared" si="57"/>
        <v>0</v>
      </c>
      <c r="C451" s="33">
        <f t="shared" si="58"/>
        <v>0</v>
      </c>
      <c r="D451" s="40">
        <f t="shared" si="59"/>
        <v>0</v>
      </c>
      <c r="E451" s="286">
        <f t="shared" si="60"/>
        <v>0</v>
      </c>
      <c r="F451" s="287"/>
      <c r="G451" s="288"/>
      <c r="H451" s="78"/>
      <c r="I451" s="5"/>
      <c r="J451" s="5"/>
      <c r="K451" s="5"/>
      <c r="L451" s="5">
        <f t="shared" si="61"/>
        <v>-263</v>
      </c>
      <c r="M451" s="6">
        <f t="shared" si="62"/>
        <v>9.1666666666666667E-3</v>
      </c>
      <c r="N451" s="4"/>
    </row>
    <row r="452" spans="1:14" ht="13.5" thickBot="1" x14ac:dyDescent="0.25">
      <c r="A452" s="39">
        <f t="shared" si="56"/>
        <v>445</v>
      </c>
      <c r="B452" s="33">
        <f t="shared" si="57"/>
        <v>0</v>
      </c>
      <c r="C452" s="33">
        <f t="shared" si="58"/>
        <v>0</v>
      </c>
      <c r="D452" s="40">
        <f t="shared" si="59"/>
        <v>0</v>
      </c>
      <c r="E452" s="286">
        <f t="shared" si="60"/>
        <v>0</v>
      </c>
      <c r="F452" s="287"/>
      <c r="G452" s="288"/>
      <c r="H452" s="78"/>
      <c r="I452" s="5"/>
      <c r="J452" s="5"/>
      <c r="K452" s="5"/>
      <c r="L452" s="5">
        <f t="shared" si="61"/>
        <v>-264</v>
      </c>
      <c r="M452" s="6">
        <f t="shared" si="62"/>
        <v>9.1666666666666667E-3</v>
      </c>
      <c r="N452" s="4"/>
    </row>
    <row r="453" spans="1:14" ht="13.5" thickBot="1" x14ac:dyDescent="0.25">
      <c r="A453" s="39">
        <f t="shared" si="56"/>
        <v>446</v>
      </c>
      <c r="B453" s="33">
        <f t="shared" si="57"/>
        <v>0</v>
      </c>
      <c r="C453" s="33">
        <f t="shared" si="58"/>
        <v>0</v>
      </c>
      <c r="D453" s="40">
        <f t="shared" si="59"/>
        <v>0</v>
      </c>
      <c r="E453" s="286">
        <f t="shared" si="60"/>
        <v>0</v>
      </c>
      <c r="F453" s="287"/>
      <c r="G453" s="288"/>
      <c r="H453" s="78"/>
      <c r="I453" s="5"/>
      <c r="J453" s="5"/>
      <c r="K453" s="5"/>
      <c r="L453" s="5">
        <f t="shared" si="61"/>
        <v>-265</v>
      </c>
      <c r="M453" s="6">
        <f t="shared" si="62"/>
        <v>9.1666666666666667E-3</v>
      </c>
      <c r="N453" s="4"/>
    </row>
    <row r="454" spans="1:14" ht="13.5" thickBot="1" x14ac:dyDescent="0.25">
      <c r="A454" s="39">
        <f t="shared" si="56"/>
        <v>447</v>
      </c>
      <c r="B454" s="33">
        <f t="shared" si="57"/>
        <v>0</v>
      </c>
      <c r="C454" s="33">
        <f t="shared" si="58"/>
        <v>0</v>
      </c>
      <c r="D454" s="40">
        <f t="shared" si="59"/>
        <v>0</v>
      </c>
      <c r="E454" s="286">
        <f t="shared" si="60"/>
        <v>0</v>
      </c>
      <c r="F454" s="287"/>
      <c r="G454" s="288"/>
      <c r="H454" s="78"/>
      <c r="I454" s="5"/>
      <c r="J454" s="5"/>
      <c r="K454" s="5"/>
      <c r="L454" s="5">
        <f t="shared" si="61"/>
        <v>-266</v>
      </c>
      <c r="M454" s="6">
        <f t="shared" si="62"/>
        <v>9.1666666666666667E-3</v>
      </c>
      <c r="N454" s="4"/>
    </row>
    <row r="455" spans="1:14" ht="13.5" thickBot="1" x14ac:dyDescent="0.25">
      <c r="A455" s="39">
        <f t="shared" si="56"/>
        <v>448</v>
      </c>
      <c r="B455" s="33">
        <f t="shared" si="57"/>
        <v>0</v>
      </c>
      <c r="C455" s="33">
        <f t="shared" si="58"/>
        <v>0</v>
      </c>
      <c r="D455" s="40">
        <f t="shared" si="59"/>
        <v>0</v>
      </c>
      <c r="E455" s="286">
        <f t="shared" si="60"/>
        <v>0</v>
      </c>
      <c r="F455" s="287"/>
      <c r="G455" s="288"/>
      <c r="H455" s="78"/>
      <c r="I455" s="5"/>
      <c r="J455" s="5"/>
      <c r="K455" s="5"/>
      <c r="L455" s="5">
        <f t="shared" si="61"/>
        <v>-267</v>
      </c>
      <c r="M455" s="6">
        <f t="shared" si="62"/>
        <v>9.1666666666666667E-3</v>
      </c>
      <c r="N455" s="4"/>
    </row>
    <row r="456" spans="1:14" ht="13.5" thickBot="1" x14ac:dyDescent="0.25">
      <c r="A456" s="39">
        <f t="shared" si="56"/>
        <v>449</v>
      </c>
      <c r="B456" s="33">
        <f t="shared" si="57"/>
        <v>0</v>
      </c>
      <c r="C456" s="33">
        <f t="shared" si="58"/>
        <v>0</v>
      </c>
      <c r="D456" s="40">
        <f t="shared" si="59"/>
        <v>0</v>
      </c>
      <c r="E456" s="286">
        <f t="shared" si="60"/>
        <v>0</v>
      </c>
      <c r="F456" s="287"/>
      <c r="G456" s="288"/>
      <c r="H456" s="78"/>
      <c r="I456" s="5"/>
      <c r="J456" s="5"/>
      <c r="K456" s="5"/>
      <c r="L456" s="5">
        <f t="shared" si="61"/>
        <v>-268</v>
      </c>
      <c r="M456" s="6">
        <f t="shared" si="62"/>
        <v>9.1666666666666667E-3</v>
      </c>
      <c r="N456" s="4"/>
    </row>
    <row r="457" spans="1:14" ht="13.5" thickBot="1" x14ac:dyDescent="0.25">
      <c r="A457" s="39">
        <f t="shared" si="56"/>
        <v>450</v>
      </c>
      <c r="B457" s="33">
        <f t="shared" si="57"/>
        <v>0</v>
      </c>
      <c r="C457" s="33">
        <f t="shared" si="58"/>
        <v>0</v>
      </c>
      <c r="D457" s="40">
        <f t="shared" si="59"/>
        <v>0</v>
      </c>
      <c r="E457" s="286">
        <f t="shared" si="60"/>
        <v>0</v>
      </c>
      <c r="F457" s="287"/>
      <c r="G457" s="288"/>
      <c r="H457" s="78"/>
      <c r="I457" s="5"/>
      <c r="J457" s="5"/>
      <c r="K457" s="5"/>
      <c r="L457" s="5">
        <f t="shared" si="61"/>
        <v>-269</v>
      </c>
      <c r="M457" s="6">
        <f t="shared" si="62"/>
        <v>9.1666666666666667E-3</v>
      </c>
      <c r="N457" s="4"/>
    </row>
    <row r="458" spans="1:14" ht="13.5" thickBot="1" x14ac:dyDescent="0.25">
      <c r="A458" s="39">
        <f t="shared" si="56"/>
        <v>451</v>
      </c>
      <c r="B458" s="33">
        <f t="shared" si="57"/>
        <v>0</v>
      </c>
      <c r="C458" s="33">
        <f t="shared" si="58"/>
        <v>0</v>
      </c>
      <c r="D458" s="40">
        <f t="shared" si="59"/>
        <v>0</v>
      </c>
      <c r="E458" s="286">
        <f t="shared" si="60"/>
        <v>0</v>
      </c>
      <c r="F458" s="287"/>
      <c r="G458" s="288"/>
      <c r="H458" s="78"/>
      <c r="I458" s="5"/>
      <c r="J458" s="5"/>
      <c r="K458" s="5"/>
      <c r="L458" s="5">
        <f t="shared" si="61"/>
        <v>-270</v>
      </c>
      <c r="M458" s="6">
        <f t="shared" si="62"/>
        <v>9.1666666666666667E-3</v>
      </c>
      <c r="N458" s="4"/>
    </row>
    <row r="459" spans="1:14" ht="13.5" thickBot="1" x14ac:dyDescent="0.25">
      <c r="A459" s="39">
        <f t="shared" si="56"/>
        <v>452</v>
      </c>
      <c r="B459" s="33">
        <f t="shared" si="57"/>
        <v>0</v>
      </c>
      <c r="C459" s="33">
        <f t="shared" si="58"/>
        <v>0</v>
      </c>
      <c r="D459" s="40">
        <f t="shared" si="59"/>
        <v>0</v>
      </c>
      <c r="E459" s="286">
        <f t="shared" si="60"/>
        <v>0</v>
      </c>
      <c r="F459" s="287"/>
      <c r="G459" s="288"/>
      <c r="H459" s="78"/>
      <c r="I459" s="5"/>
      <c r="J459" s="5"/>
      <c r="K459" s="5"/>
      <c r="L459" s="5">
        <f t="shared" si="61"/>
        <v>-271</v>
      </c>
      <c r="M459" s="6">
        <f t="shared" si="62"/>
        <v>9.1666666666666667E-3</v>
      </c>
      <c r="N459" s="4"/>
    </row>
    <row r="460" spans="1:14" ht="13.5" thickBot="1" x14ac:dyDescent="0.25">
      <c r="A460" s="39">
        <f t="shared" si="56"/>
        <v>453</v>
      </c>
      <c r="B460" s="33">
        <f t="shared" si="57"/>
        <v>0</v>
      </c>
      <c r="C460" s="33">
        <f t="shared" si="58"/>
        <v>0</v>
      </c>
      <c r="D460" s="40">
        <f t="shared" si="59"/>
        <v>0</v>
      </c>
      <c r="E460" s="286">
        <f t="shared" si="60"/>
        <v>0</v>
      </c>
      <c r="F460" s="287"/>
      <c r="G460" s="288"/>
      <c r="H460" s="78"/>
      <c r="I460" s="5"/>
      <c r="J460" s="5"/>
      <c r="K460" s="5"/>
      <c r="L460" s="5">
        <f t="shared" si="61"/>
        <v>-272</v>
      </c>
      <c r="M460" s="6">
        <f t="shared" si="62"/>
        <v>9.1666666666666667E-3</v>
      </c>
      <c r="N460" s="4"/>
    </row>
    <row r="461" spans="1:14" ht="13.5" thickBot="1" x14ac:dyDescent="0.25">
      <c r="A461" s="39">
        <f t="shared" si="56"/>
        <v>454</v>
      </c>
      <c r="B461" s="33">
        <f t="shared" si="57"/>
        <v>0</v>
      </c>
      <c r="C461" s="33">
        <f t="shared" si="58"/>
        <v>0</v>
      </c>
      <c r="D461" s="40">
        <f t="shared" si="59"/>
        <v>0</v>
      </c>
      <c r="E461" s="286">
        <f t="shared" si="60"/>
        <v>0</v>
      </c>
      <c r="F461" s="287"/>
      <c r="G461" s="288"/>
      <c r="H461" s="78"/>
      <c r="I461" s="5"/>
      <c r="J461" s="5"/>
      <c r="K461" s="5"/>
      <c r="L461" s="5">
        <f t="shared" si="61"/>
        <v>-273</v>
      </c>
      <c r="M461" s="6">
        <f t="shared" si="62"/>
        <v>9.1666666666666667E-3</v>
      </c>
      <c r="N461" s="4"/>
    </row>
    <row r="462" spans="1:14" ht="13.5" thickBot="1" x14ac:dyDescent="0.25">
      <c r="A462" s="39">
        <f t="shared" si="56"/>
        <v>455</v>
      </c>
      <c r="B462" s="33">
        <f t="shared" si="57"/>
        <v>0</v>
      </c>
      <c r="C462" s="33">
        <f t="shared" si="58"/>
        <v>0</v>
      </c>
      <c r="D462" s="40">
        <f t="shared" si="59"/>
        <v>0</v>
      </c>
      <c r="E462" s="286">
        <f t="shared" si="60"/>
        <v>0</v>
      </c>
      <c r="F462" s="287"/>
      <c r="G462" s="288"/>
      <c r="H462" s="78"/>
      <c r="I462" s="5"/>
      <c r="J462" s="5"/>
      <c r="K462" s="5"/>
      <c r="L462" s="5">
        <f t="shared" si="61"/>
        <v>-274</v>
      </c>
      <c r="M462" s="6">
        <f t="shared" si="62"/>
        <v>9.1666666666666667E-3</v>
      </c>
      <c r="N462" s="4"/>
    </row>
    <row r="463" spans="1:14" ht="13.5" thickBot="1" x14ac:dyDescent="0.25">
      <c r="A463" s="39">
        <f t="shared" si="56"/>
        <v>456</v>
      </c>
      <c r="B463" s="33">
        <f t="shared" si="57"/>
        <v>0</v>
      </c>
      <c r="C463" s="33">
        <f t="shared" si="58"/>
        <v>0</v>
      </c>
      <c r="D463" s="40">
        <f t="shared" si="59"/>
        <v>0</v>
      </c>
      <c r="E463" s="286">
        <f t="shared" si="60"/>
        <v>0</v>
      </c>
      <c r="F463" s="287"/>
      <c r="G463" s="288"/>
      <c r="H463" s="78"/>
      <c r="I463" s="5"/>
      <c r="J463" s="5"/>
      <c r="K463" s="5"/>
      <c r="L463" s="5">
        <f t="shared" si="61"/>
        <v>-275</v>
      </c>
      <c r="M463" s="6">
        <f t="shared" si="62"/>
        <v>9.1666666666666667E-3</v>
      </c>
      <c r="N463" s="4"/>
    </row>
    <row r="464" spans="1:14" ht="13.5" thickBot="1" x14ac:dyDescent="0.25">
      <c r="A464" s="39">
        <f t="shared" si="56"/>
        <v>457</v>
      </c>
      <c r="B464" s="33">
        <f t="shared" si="57"/>
        <v>0</v>
      </c>
      <c r="C464" s="33">
        <f t="shared" si="58"/>
        <v>0</v>
      </c>
      <c r="D464" s="40">
        <f t="shared" si="59"/>
        <v>0</v>
      </c>
      <c r="E464" s="286">
        <f t="shared" si="60"/>
        <v>0</v>
      </c>
      <c r="F464" s="287"/>
      <c r="G464" s="288"/>
      <c r="H464" s="78"/>
      <c r="I464" s="5"/>
      <c r="J464" s="5"/>
      <c r="K464" s="5"/>
      <c r="L464" s="5">
        <f t="shared" si="61"/>
        <v>-276</v>
      </c>
      <c r="M464" s="6">
        <f t="shared" si="62"/>
        <v>9.1666666666666667E-3</v>
      </c>
      <c r="N464" s="4"/>
    </row>
    <row r="465" spans="1:14" ht="13.5" thickBot="1" x14ac:dyDescent="0.25">
      <c r="A465" s="39">
        <f t="shared" si="56"/>
        <v>458</v>
      </c>
      <c r="B465" s="33">
        <f t="shared" si="57"/>
        <v>0</v>
      </c>
      <c r="C465" s="33">
        <f t="shared" si="58"/>
        <v>0</v>
      </c>
      <c r="D465" s="40">
        <f t="shared" si="59"/>
        <v>0</v>
      </c>
      <c r="E465" s="286">
        <f t="shared" si="60"/>
        <v>0</v>
      </c>
      <c r="F465" s="287"/>
      <c r="G465" s="288"/>
      <c r="H465" s="78"/>
      <c r="I465" s="5"/>
      <c r="J465" s="5"/>
      <c r="K465" s="5"/>
      <c r="L465" s="5">
        <f t="shared" si="61"/>
        <v>-277</v>
      </c>
      <c r="M465" s="6">
        <f t="shared" si="62"/>
        <v>9.1666666666666667E-3</v>
      </c>
      <c r="N465" s="4"/>
    </row>
    <row r="466" spans="1:14" ht="13.5" thickBot="1" x14ac:dyDescent="0.25">
      <c r="A466" s="39">
        <f t="shared" si="56"/>
        <v>459</v>
      </c>
      <c r="B466" s="33">
        <f t="shared" si="57"/>
        <v>0</v>
      </c>
      <c r="C466" s="33">
        <f t="shared" si="58"/>
        <v>0</v>
      </c>
      <c r="D466" s="40">
        <f t="shared" si="59"/>
        <v>0</v>
      </c>
      <c r="E466" s="286">
        <f t="shared" si="60"/>
        <v>0</v>
      </c>
      <c r="F466" s="287"/>
      <c r="G466" s="288"/>
      <c r="H466" s="78"/>
      <c r="I466" s="5"/>
      <c r="J466" s="5"/>
      <c r="K466" s="5"/>
      <c r="L466" s="5">
        <f t="shared" si="61"/>
        <v>-278</v>
      </c>
      <c r="M466" s="6">
        <f t="shared" si="62"/>
        <v>9.1666666666666667E-3</v>
      </c>
      <c r="N466" s="4"/>
    </row>
    <row r="467" spans="1:14" ht="13.5" thickBot="1" x14ac:dyDescent="0.25">
      <c r="A467" s="39">
        <f t="shared" si="56"/>
        <v>460</v>
      </c>
      <c r="B467" s="33">
        <f t="shared" si="57"/>
        <v>0</v>
      </c>
      <c r="C467" s="33">
        <f t="shared" si="58"/>
        <v>0</v>
      </c>
      <c r="D467" s="40">
        <f t="shared" si="59"/>
        <v>0</v>
      </c>
      <c r="E467" s="286">
        <f t="shared" si="60"/>
        <v>0</v>
      </c>
      <c r="F467" s="287"/>
      <c r="G467" s="288"/>
      <c r="H467" s="78"/>
      <c r="I467" s="5"/>
      <c r="J467" s="5"/>
      <c r="K467" s="5"/>
      <c r="L467" s="5">
        <f t="shared" si="61"/>
        <v>-279</v>
      </c>
      <c r="M467" s="6">
        <f t="shared" si="62"/>
        <v>9.1666666666666667E-3</v>
      </c>
      <c r="N467" s="4"/>
    </row>
    <row r="468" spans="1:14" ht="13.5" thickBot="1" x14ac:dyDescent="0.25">
      <c r="A468" s="39">
        <f t="shared" si="56"/>
        <v>461</v>
      </c>
      <c r="B468" s="33">
        <f t="shared" si="57"/>
        <v>0</v>
      </c>
      <c r="C468" s="33">
        <f t="shared" si="58"/>
        <v>0</v>
      </c>
      <c r="D468" s="40">
        <f t="shared" si="59"/>
        <v>0</v>
      </c>
      <c r="E468" s="286">
        <f t="shared" si="60"/>
        <v>0</v>
      </c>
      <c r="F468" s="287"/>
      <c r="G468" s="288"/>
      <c r="H468" s="78"/>
      <c r="I468" s="5"/>
      <c r="J468" s="5"/>
      <c r="K468" s="5"/>
      <c r="L468" s="5">
        <f t="shared" si="61"/>
        <v>-280</v>
      </c>
      <c r="M468" s="6">
        <f t="shared" si="62"/>
        <v>9.1666666666666667E-3</v>
      </c>
      <c r="N468" s="4"/>
    </row>
    <row r="469" spans="1:14" ht="13.5" thickBot="1" x14ac:dyDescent="0.25">
      <c r="A469" s="39">
        <f t="shared" si="56"/>
        <v>462</v>
      </c>
      <c r="B469" s="33">
        <f t="shared" si="57"/>
        <v>0</v>
      </c>
      <c r="C469" s="33">
        <f t="shared" si="58"/>
        <v>0</v>
      </c>
      <c r="D469" s="40">
        <f t="shared" si="59"/>
        <v>0</v>
      </c>
      <c r="E469" s="286">
        <f t="shared" si="60"/>
        <v>0</v>
      </c>
      <c r="F469" s="287"/>
      <c r="G469" s="288"/>
      <c r="H469" s="78"/>
      <c r="I469" s="5"/>
      <c r="J469" s="5"/>
      <c r="K469" s="5"/>
      <c r="L469" s="5">
        <f t="shared" si="61"/>
        <v>-281</v>
      </c>
      <c r="M469" s="6">
        <f t="shared" si="62"/>
        <v>9.1666666666666667E-3</v>
      </c>
      <c r="N469" s="4"/>
    </row>
    <row r="470" spans="1:14" ht="13.5" thickBot="1" x14ac:dyDescent="0.25">
      <c r="A470" s="39">
        <f t="shared" si="56"/>
        <v>463</v>
      </c>
      <c r="B470" s="33">
        <f t="shared" si="57"/>
        <v>0</v>
      </c>
      <c r="C470" s="33">
        <f t="shared" si="58"/>
        <v>0</v>
      </c>
      <c r="D470" s="40">
        <f t="shared" si="59"/>
        <v>0</v>
      </c>
      <c r="E470" s="286">
        <f t="shared" si="60"/>
        <v>0</v>
      </c>
      <c r="F470" s="287"/>
      <c r="G470" s="288"/>
      <c r="H470" s="78"/>
      <c r="I470" s="5"/>
      <c r="J470" s="5"/>
      <c r="K470" s="5"/>
      <c r="L470" s="5">
        <f t="shared" si="61"/>
        <v>-282</v>
      </c>
      <c r="M470" s="6">
        <f t="shared" si="62"/>
        <v>9.1666666666666667E-3</v>
      </c>
      <c r="N470" s="4"/>
    </row>
    <row r="471" spans="1:14" ht="13.5" thickBot="1" x14ac:dyDescent="0.25">
      <c r="A471" s="39">
        <f t="shared" si="56"/>
        <v>464</v>
      </c>
      <c r="B471" s="33">
        <f t="shared" si="57"/>
        <v>0</v>
      </c>
      <c r="C471" s="33">
        <f t="shared" si="58"/>
        <v>0</v>
      </c>
      <c r="D471" s="40">
        <f t="shared" si="59"/>
        <v>0</v>
      </c>
      <c r="E471" s="286">
        <f t="shared" si="60"/>
        <v>0</v>
      </c>
      <c r="F471" s="287"/>
      <c r="G471" s="288"/>
      <c r="H471" s="78"/>
      <c r="I471" s="5"/>
      <c r="J471" s="5"/>
      <c r="K471" s="5"/>
      <c r="L471" s="5">
        <f t="shared" si="61"/>
        <v>-283</v>
      </c>
      <c r="M471" s="6">
        <f t="shared" si="62"/>
        <v>9.1666666666666667E-3</v>
      </c>
      <c r="N471" s="4"/>
    </row>
    <row r="472" spans="1:14" ht="13.5" thickBot="1" x14ac:dyDescent="0.25">
      <c r="A472" s="39">
        <f t="shared" si="56"/>
        <v>465</v>
      </c>
      <c r="B472" s="33">
        <f t="shared" si="57"/>
        <v>0</v>
      </c>
      <c r="C472" s="33">
        <f t="shared" si="58"/>
        <v>0</v>
      </c>
      <c r="D472" s="40">
        <f t="shared" si="59"/>
        <v>0</v>
      </c>
      <c r="E472" s="286">
        <f t="shared" si="60"/>
        <v>0</v>
      </c>
      <c r="F472" s="287"/>
      <c r="G472" s="288"/>
      <c r="H472" s="78"/>
      <c r="I472" s="5"/>
      <c r="J472" s="5"/>
      <c r="K472" s="5"/>
      <c r="L472" s="5">
        <f t="shared" si="61"/>
        <v>-284</v>
      </c>
      <c r="M472" s="6">
        <f t="shared" si="62"/>
        <v>9.1666666666666667E-3</v>
      </c>
      <c r="N472" s="4"/>
    </row>
    <row r="473" spans="1:14" ht="13.5" thickBot="1" x14ac:dyDescent="0.25">
      <c r="A473" s="39">
        <f t="shared" si="56"/>
        <v>466</v>
      </c>
      <c r="B473" s="33">
        <f t="shared" si="57"/>
        <v>0</v>
      </c>
      <c r="C473" s="33">
        <f t="shared" si="58"/>
        <v>0</v>
      </c>
      <c r="D473" s="40">
        <f t="shared" si="59"/>
        <v>0</v>
      </c>
      <c r="E473" s="286">
        <f t="shared" si="60"/>
        <v>0</v>
      </c>
      <c r="F473" s="287"/>
      <c r="G473" s="288"/>
      <c r="H473" s="78"/>
      <c r="I473" s="5"/>
      <c r="J473" s="5"/>
      <c r="K473" s="5"/>
      <c r="L473" s="5">
        <f t="shared" si="61"/>
        <v>-285</v>
      </c>
      <c r="M473" s="6">
        <f t="shared" si="62"/>
        <v>9.1666666666666667E-3</v>
      </c>
      <c r="N473" s="4"/>
    </row>
    <row r="474" spans="1:14" ht="13.5" thickBot="1" x14ac:dyDescent="0.25">
      <c r="A474" s="39">
        <f t="shared" si="56"/>
        <v>467</v>
      </c>
      <c r="B474" s="33">
        <f t="shared" si="57"/>
        <v>0</v>
      </c>
      <c r="C474" s="33">
        <f t="shared" si="58"/>
        <v>0</v>
      </c>
      <c r="D474" s="40">
        <f t="shared" si="59"/>
        <v>0</v>
      </c>
      <c r="E474" s="286">
        <f t="shared" si="60"/>
        <v>0</v>
      </c>
      <c r="F474" s="287"/>
      <c r="G474" s="288"/>
      <c r="H474" s="78"/>
      <c r="I474" s="5"/>
      <c r="J474" s="5"/>
      <c r="K474" s="5"/>
      <c r="L474" s="5">
        <f t="shared" si="61"/>
        <v>-286</v>
      </c>
      <c r="M474" s="6">
        <f t="shared" si="62"/>
        <v>9.1666666666666667E-3</v>
      </c>
      <c r="N474" s="4"/>
    </row>
    <row r="475" spans="1:14" ht="13.5" thickBot="1" x14ac:dyDescent="0.25">
      <c r="A475" s="39">
        <f t="shared" si="56"/>
        <v>468</v>
      </c>
      <c r="B475" s="33">
        <f t="shared" si="57"/>
        <v>0</v>
      </c>
      <c r="C475" s="33">
        <f t="shared" si="58"/>
        <v>0</v>
      </c>
      <c r="D475" s="40">
        <f t="shared" si="59"/>
        <v>0</v>
      </c>
      <c r="E475" s="286">
        <f t="shared" si="60"/>
        <v>0</v>
      </c>
      <c r="F475" s="287"/>
      <c r="G475" s="288"/>
      <c r="H475" s="78"/>
      <c r="I475" s="5"/>
      <c r="J475" s="5"/>
      <c r="K475" s="5"/>
      <c r="L475" s="5">
        <f t="shared" si="61"/>
        <v>-287</v>
      </c>
      <c r="M475" s="6">
        <f t="shared" si="62"/>
        <v>9.1666666666666667E-3</v>
      </c>
      <c r="N475" s="4"/>
    </row>
    <row r="476" spans="1:14" ht="13.5" thickBot="1" x14ac:dyDescent="0.25">
      <c r="A476" s="39">
        <f t="shared" si="56"/>
        <v>469</v>
      </c>
      <c r="B476" s="33">
        <f t="shared" si="57"/>
        <v>0</v>
      </c>
      <c r="C476" s="33">
        <f t="shared" si="58"/>
        <v>0</v>
      </c>
      <c r="D476" s="40">
        <f t="shared" si="59"/>
        <v>0</v>
      </c>
      <c r="E476" s="286">
        <f t="shared" si="60"/>
        <v>0</v>
      </c>
      <c r="F476" s="287"/>
      <c r="G476" s="288"/>
      <c r="H476" s="78"/>
      <c r="I476" s="5"/>
      <c r="J476" s="5"/>
      <c r="K476" s="5"/>
      <c r="L476" s="5">
        <f t="shared" si="61"/>
        <v>-288</v>
      </c>
      <c r="M476" s="6">
        <f t="shared" si="62"/>
        <v>9.1666666666666667E-3</v>
      </c>
      <c r="N476" s="4"/>
    </row>
    <row r="477" spans="1:14" ht="13.5" thickBot="1" x14ac:dyDescent="0.25">
      <c r="A477" s="39">
        <f t="shared" si="56"/>
        <v>470</v>
      </c>
      <c r="B477" s="33">
        <f t="shared" si="57"/>
        <v>0</v>
      </c>
      <c r="C477" s="33">
        <f t="shared" si="58"/>
        <v>0</v>
      </c>
      <c r="D477" s="40">
        <f t="shared" si="59"/>
        <v>0</v>
      </c>
      <c r="E477" s="286">
        <f t="shared" si="60"/>
        <v>0</v>
      </c>
      <c r="F477" s="287"/>
      <c r="G477" s="288"/>
      <c r="H477" s="78"/>
      <c r="I477" s="5"/>
      <c r="J477" s="5"/>
      <c r="K477" s="5"/>
      <c r="L477" s="5">
        <f t="shared" si="61"/>
        <v>-289</v>
      </c>
      <c r="M477" s="6">
        <f t="shared" si="62"/>
        <v>9.1666666666666667E-3</v>
      </c>
      <c r="N477" s="4"/>
    </row>
    <row r="478" spans="1:14" ht="13.5" thickBot="1" x14ac:dyDescent="0.25">
      <c r="A478" s="39">
        <f t="shared" si="56"/>
        <v>471</v>
      </c>
      <c r="B478" s="33">
        <f t="shared" si="57"/>
        <v>0</v>
      </c>
      <c r="C478" s="33">
        <f t="shared" si="58"/>
        <v>0</v>
      </c>
      <c r="D478" s="40">
        <f t="shared" si="59"/>
        <v>0</v>
      </c>
      <c r="E478" s="286">
        <f t="shared" si="60"/>
        <v>0</v>
      </c>
      <c r="F478" s="287"/>
      <c r="G478" s="288"/>
      <c r="H478" s="78"/>
      <c r="I478" s="5"/>
      <c r="J478" s="5"/>
      <c r="K478" s="5"/>
      <c r="L478" s="5">
        <f t="shared" si="61"/>
        <v>-290</v>
      </c>
      <c r="M478" s="6">
        <f t="shared" si="62"/>
        <v>9.1666666666666667E-3</v>
      </c>
      <c r="N478" s="4"/>
    </row>
    <row r="479" spans="1:14" ht="13.5" thickBot="1" x14ac:dyDescent="0.25">
      <c r="A479" s="39">
        <f t="shared" si="56"/>
        <v>472</v>
      </c>
      <c r="B479" s="33">
        <f t="shared" si="57"/>
        <v>0</v>
      </c>
      <c r="C479" s="33">
        <f t="shared" si="58"/>
        <v>0</v>
      </c>
      <c r="D479" s="40">
        <f t="shared" si="59"/>
        <v>0</v>
      </c>
      <c r="E479" s="286">
        <f t="shared" si="60"/>
        <v>0</v>
      </c>
      <c r="F479" s="287"/>
      <c r="G479" s="288"/>
      <c r="H479" s="78"/>
      <c r="I479" s="5"/>
      <c r="J479" s="5"/>
      <c r="K479" s="5"/>
      <c r="L479" s="5">
        <f t="shared" si="61"/>
        <v>-291</v>
      </c>
      <c r="M479" s="6">
        <f t="shared" si="62"/>
        <v>9.1666666666666667E-3</v>
      </c>
      <c r="N479" s="4"/>
    </row>
    <row r="480" spans="1:14" ht="13.5" thickBot="1" x14ac:dyDescent="0.25">
      <c r="A480" s="39">
        <f t="shared" si="56"/>
        <v>473</v>
      </c>
      <c r="B480" s="33">
        <f t="shared" si="57"/>
        <v>0</v>
      </c>
      <c r="C480" s="33">
        <f t="shared" si="58"/>
        <v>0</v>
      </c>
      <c r="D480" s="40">
        <f t="shared" si="59"/>
        <v>0</v>
      </c>
      <c r="E480" s="286">
        <f t="shared" si="60"/>
        <v>0</v>
      </c>
      <c r="F480" s="287"/>
      <c r="G480" s="288"/>
      <c r="H480" s="78"/>
      <c r="I480" s="5"/>
      <c r="J480" s="5"/>
      <c r="K480" s="5"/>
      <c r="L480" s="5">
        <f t="shared" si="61"/>
        <v>-292</v>
      </c>
      <c r="M480" s="6">
        <f t="shared" si="62"/>
        <v>9.1666666666666667E-3</v>
      </c>
      <c r="N480" s="4"/>
    </row>
    <row r="481" spans="1:14" ht="13.5" thickBot="1" x14ac:dyDescent="0.25">
      <c r="A481" s="39">
        <f t="shared" si="56"/>
        <v>474</v>
      </c>
      <c r="B481" s="33">
        <f t="shared" si="57"/>
        <v>0</v>
      </c>
      <c r="C481" s="33">
        <f t="shared" si="58"/>
        <v>0</v>
      </c>
      <c r="D481" s="40">
        <f t="shared" si="59"/>
        <v>0</v>
      </c>
      <c r="E481" s="286">
        <f t="shared" si="60"/>
        <v>0</v>
      </c>
      <c r="F481" s="287"/>
      <c r="G481" s="288"/>
      <c r="H481" s="78"/>
      <c r="I481" s="5"/>
      <c r="J481" s="5"/>
      <c r="K481" s="5"/>
      <c r="L481" s="5">
        <f t="shared" si="61"/>
        <v>-293</v>
      </c>
      <c r="M481" s="6">
        <f t="shared" si="62"/>
        <v>9.1666666666666667E-3</v>
      </c>
      <c r="N481" s="4"/>
    </row>
    <row r="482" spans="1:14" ht="13.5" thickBot="1" x14ac:dyDescent="0.25">
      <c r="A482" s="39">
        <f t="shared" si="56"/>
        <v>475</v>
      </c>
      <c r="B482" s="33">
        <f t="shared" si="57"/>
        <v>0</v>
      </c>
      <c r="C482" s="33">
        <f t="shared" si="58"/>
        <v>0</v>
      </c>
      <c r="D482" s="40">
        <f t="shared" si="59"/>
        <v>0</v>
      </c>
      <c r="E482" s="286">
        <f t="shared" si="60"/>
        <v>0</v>
      </c>
      <c r="F482" s="287"/>
      <c r="G482" s="288"/>
      <c r="H482" s="78"/>
      <c r="I482" s="5"/>
      <c r="J482" s="5"/>
      <c r="K482" s="5"/>
      <c r="L482" s="5">
        <f t="shared" si="61"/>
        <v>-294</v>
      </c>
      <c r="M482" s="6">
        <f t="shared" si="62"/>
        <v>9.1666666666666667E-3</v>
      </c>
      <c r="N482" s="4"/>
    </row>
    <row r="483" spans="1:14" ht="13.5" thickBot="1" x14ac:dyDescent="0.25">
      <c r="A483" s="39">
        <f t="shared" si="56"/>
        <v>476</v>
      </c>
      <c r="B483" s="33">
        <f t="shared" si="57"/>
        <v>0</v>
      </c>
      <c r="C483" s="33">
        <f t="shared" si="58"/>
        <v>0</v>
      </c>
      <c r="D483" s="40">
        <f t="shared" si="59"/>
        <v>0</v>
      </c>
      <c r="E483" s="286">
        <f t="shared" si="60"/>
        <v>0</v>
      </c>
      <c r="F483" s="287"/>
      <c r="G483" s="288"/>
      <c r="H483" s="78"/>
      <c r="I483" s="5"/>
      <c r="J483" s="5"/>
      <c r="K483" s="5"/>
      <c r="L483" s="5">
        <f t="shared" si="61"/>
        <v>-295</v>
      </c>
      <c r="M483" s="6">
        <f t="shared" si="62"/>
        <v>9.1666666666666667E-3</v>
      </c>
      <c r="N483" s="4"/>
    </row>
    <row r="484" spans="1:14" ht="13.5" thickBot="1" x14ac:dyDescent="0.25">
      <c r="A484" s="39">
        <f t="shared" si="56"/>
        <v>477</v>
      </c>
      <c r="B484" s="33">
        <f t="shared" si="57"/>
        <v>0</v>
      </c>
      <c r="C484" s="33">
        <f t="shared" si="58"/>
        <v>0</v>
      </c>
      <c r="D484" s="40">
        <f t="shared" si="59"/>
        <v>0</v>
      </c>
      <c r="E484" s="286">
        <f t="shared" si="60"/>
        <v>0</v>
      </c>
      <c r="F484" s="287"/>
      <c r="G484" s="288"/>
      <c r="H484" s="78"/>
      <c r="I484" s="5"/>
      <c r="J484" s="5"/>
      <c r="K484" s="5"/>
      <c r="L484" s="5">
        <f t="shared" si="61"/>
        <v>-296</v>
      </c>
      <c r="M484" s="6">
        <f t="shared" si="62"/>
        <v>9.1666666666666667E-3</v>
      </c>
      <c r="N484" s="4"/>
    </row>
    <row r="485" spans="1:14" ht="13.5" thickBot="1" x14ac:dyDescent="0.25">
      <c r="A485" s="39">
        <f t="shared" si="56"/>
        <v>478</v>
      </c>
      <c r="B485" s="33">
        <f t="shared" si="57"/>
        <v>0</v>
      </c>
      <c r="C485" s="33">
        <f t="shared" si="58"/>
        <v>0</v>
      </c>
      <c r="D485" s="40">
        <f t="shared" si="59"/>
        <v>0</v>
      </c>
      <c r="E485" s="286">
        <f t="shared" si="60"/>
        <v>0</v>
      </c>
      <c r="F485" s="287"/>
      <c r="G485" s="288"/>
      <c r="H485" s="78"/>
      <c r="I485" s="5"/>
      <c r="J485" s="5"/>
      <c r="K485" s="5"/>
      <c r="L485" s="5">
        <f t="shared" si="61"/>
        <v>-297</v>
      </c>
      <c r="M485" s="6">
        <f t="shared" si="62"/>
        <v>9.1666666666666667E-3</v>
      </c>
      <c r="N485" s="4"/>
    </row>
    <row r="486" spans="1:14" ht="13.5" thickBot="1" x14ac:dyDescent="0.25">
      <c r="A486" s="39">
        <f t="shared" si="56"/>
        <v>479</v>
      </c>
      <c r="B486" s="33">
        <f t="shared" si="57"/>
        <v>0</v>
      </c>
      <c r="C486" s="33">
        <f t="shared" si="58"/>
        <v>0</v>
      </c>
      <c r="D486" s="40">
        <f t="shared" si="59"/>
        <v>0</v>
      </c>
      <c r="E486" s="286">
        <f t="shared" si="60"/>
        <v>0</v>
      </c>
      <c r="F486" s="287"/>
      <c r="G486" s="288"/>
      <c r="H486" s="78"/>
      <c r="I486" s="5"/>
      <c r="J486" s="5"/>
      <c r="K486" s="5"/>
      <c r="L486" s="5">
        <f t="shared" si="61"/>
        <v>-298</v>
      </c>
      <c r="M486" s="6">
        <f t="shared" si="62"/>
        <v>9.1666666666666667E-3</v>
      </c>
      <c r="N486" s="4"/>
    </row>
    <row r="487" spans="1:14" ht="13.5" thickBot="1" x14ac:dyDescent="0.25">
      <c r="A487" s="39">
        <f t="shared" si="56"/>
        <v>480</v>
      </c>
      <c r="B487" s="33">
        <f t="shared" si="57"/>
        <v>0</v>
      </c>
      <c r="C487" s="33">
        <f t="shared" si="58"/>
        <v>0</v>
      </c>
      <c r="D487" s="40">
        <f t="shared" si="59"/>
        <v>0</v>
      </c>
      <c r="E487" s="286">
        <f t="shared" si="60"/>
        <v>0</v>
      </c>
      <c r="F487" s="287"/>
      <c r="G487" s="288"/>
      <c r="H487" s="78"/>
      <c r="I487" s="5"/>
      <c r="J487" s="5"/>
      <c r="K487" s="5"/>
      <c r="L487" s="5">
        <f t="shared" si="61"/>
        <v>-299</v>
      </c>
      <c r="M487" s="6">
        <f t="shared" si="62"/>
        <v>9.1666666666666667E-3</v>
      </c>
      <c r="N487" s="4"/>
    </row>
    <row r="488" spans="1:14" ht="13.5" thickBot="1" x14ac:dyDescent="0.25">
      <c r="A488" s="39">
        <f t="shared" si="56"/>
        <v>481</v>
      </c>
      <c r="B488" s="33">
        <f t="shared" si="57"/>
        <v>0</v>
      </c>
      <c r="C488" s="33">
        <f t="shared" si="58"/>
        <v>0</v>
      </c>
      <c r="D488" s="40">
        <f t="shared" si="59"/>
        <v>0</v>
      </c>
      <c r="E488" s="286">
        <f t="shared" si="60"/>
        <v>0</v>
      </c>
      <c r="F488" s="287"/>
      <c r="G488" s="288"/>
      <c r="H488" s="78"/>
      <c r="I488" s="5"/>
      <c r="J488" s="5"/>
      <c r="K488" s="5"/>
      <c r="L488" s="5">
        <f t="shared" si="61"/>
        <v>-300</v>
      </c>
      <c r="M488" s="6">
        <f t="shared" si="62"/>
        <v>9.1666666666666667E-3</v>
      </c>
      <c r="N488" s="4"/>
    </row>
    <row r="489" spans="1:14" ht="13.5" thickBot="1" x14ac:dyDescent="0.25">
      <c r="A489" s="39">
        <f t="shared" si="56"/>
        <v>482</v>
      </c>
      <c r="B489" s="33">
        <f t="shared" si="57"/>
        <v>0</v>
      </c>
      <c r="C489" s="33">
        <f t="shared" si="58"/>
        <v>0</v>
      </c>
      <c r="D489" s="40">
        <f t="shared" si="59"/>
        <v>0</v>
      </c>
      <c r="E489" s="286">
        <f t="shared" si="60"/>
        <v>0</v>
      </c>
      <c r="F489" s="287"/>
      <c r="G489" s="288"/>
      <c r="H489" s="78"/>
      <c r="I489" s="5"/>
      <c r="J489" s="5"/>
      <c r="K489" s="5"/>
      <c r="L489" s="5">
        <f t="shared" si="61"/>
        <v>-301</v>
      </c>
      <c r="M489" s="6">
        <f t="shared" si="62"/>
        <v>9.1666666666666667E-3</v>
      </c>
      <c r="N489" s="4"/>
    </row>
    <row r="490" spans="1:14" ht="13.5" thickBot="1" x14ac:dyDescent="0.25">
      <c r="A490" s="39">
        <f t="shared" si="56"/>
        <v>483</v>
      </c>
      <c r="B490" s="33">
        <f t="shared" si="57"/>
        <v>0</v>
      </c>
      <c r="C490" s="33">
        <f t="shared" si="58"/>
        <v>0</v>
      </c>
      <c r="D490" s="40">
        <f t="shared" si="59"/>
        <v>0</v>
      </c>
      <c r="E490" s="286">
        <f t="shared" si="60"/>
        <v>0</v>
      </c>
      <c r="F490" s="287"/>
      <c r="G490" s="288"/>
      <c r="H490" s="78"/>
      <c r="I490" s="5"/>
      <c r="J490" s="5"/>
      <c r="K490" s="5"/>
      <c r="L490" s="5">
        <f t="shared" si="61"/>
        <v>-302</v>
      </c>
      <c r="M490" s="6">
        <f t="shared" si="62"/>
        <v>9.1666666666666667E-3</v>
      </c>
      <c r="N490" s="4"/>
    </row>
    <row r="491" spans="1:14" ht="13.5" thickBot="1" x14ac:dyDescent="0.25">
      <c r="A491" s="39">
        <f t="shared" si="56"/>
        <v>484</v>
      </c>
      <c r="B491" s="33">
        <f t="shared" si="57"/>
        <v>0</v>
      </c>
      <c r="C491" s="33">
        <f t="shared" si="58"/>
        <v>0</v>
      </c>
      <c r="D491" s="40">
        <f t="shared" si="59"/>
        <v>0</v>
      </c>
      <c r="E491" s="286">
        <f t="shared" si="60"/>
        <v>0</v>
      </c>
      <c r="F491" s="287"/>
      <c r="G491" s="288"/>
      <c r="H491" s="78"/>
      <c r="I491" s="5"/>
      <c r="J491" s="5"/>
      <c r="K491" s="5"/>
      <c r="L491" s="5">
        <f t="shared" si="61"/>
        <v>-303</v>
      </c>
      <c r="M491" s="6">
        <f t="shared" si="62"/>
        <v>9.1666666666666667E-3</v>
      </c>
      <c r="N491" s="4"/>
    </row>
    <row r="492" spans="1:14" ht="13.5" thickBot="1" x14ac:dyDescent="0.25">
      <c r="A492" s="39">
        <f t="shared" si="56"/>
        <v>485</v>
      </c>
      <c r="B492" s="33">
        <f t="shared" si="57"/>
        <v>0</v>
      </c>
      <c r="C492" s="33">
        <f t="shared" si="58"/>
        <v>0</v>
      </c>
      <c r="D492" s="40">
        <f t="shared" si="59"/>
        <v>0</v>
      </c>
      <c r="E492" s="286">
        <f t="shared" si="60"/>
        <v>0</v>
      </c>
      <c r="F492" s="287"/>
      <c r="G492" s="288"/>
      <c r="H492" s="78"/>
      <c r="I492" s="5"/>
      <c r="J492" s="5"/>
      <c r="K492" s="5"/>
      <c r="L492" s="5">
        <f t="shared" si="61"/>
        <v>-304</v>
      </c>
      <c r="M492" s="6">
        <f t="shared" si="62"/>
        <v>9.1666666666666667E-3</v>
      </c>
      <c r="N492" s="4"/>
    </row>
    <row r="493" spans="1:14" ht="13.5" thickBot="1" x14ac:dyDescent="0.25">
      <c r="A493" s="39">
        <f t="shared" si="56"/>
        <v>486</v>
      </c>
      <c r="B493" s="33">
        <f t="shared" si="57"/>
        <v>0</v>
      </c>
      <c r="C493" s="33">
        <f t="shared" si="58"/>
        <v>0</v>
      </c>
      <c r="D493" s="40">
        <f t="shared" si="59"/>
        <v>0</v>
      </c>
      <c r="E493" s="286">
        <f t="shared" si="60"/>
        <v>0</v>
      </c>
      <c r="F493" s="287"/>
      <c r="G493" s="288"/>
      <c r="H493" s="78"/>
      <c r="I493" s="5"/>
      <c r="J493" s="5"/>
      <c r="K493" s="5"/>
      <c r="L493" s="5">
        <f t="shared" si="61"/>
        <v>-305</v>
      </c>
      <c r="M493" s="6">
        <f t="shared" si="62"/>
        <v>9.1666666666666667E-3</v>
      </c>
      <c r="N493" s="4"/>
    </row>
    <row r="494" spans="1:14" ht="13.5" thickBot="1" x14ac:dyDescent="0.25">
      <c r="A494" s="39">
        <f t="shared" si="56"/>
        <v>487</v>
      </c>
      <c r="B494" s="33">
        <f t="shared" si="57"/>
        <v>0</v>
      </c>
      <c r="C494" s="33">
        <f t="shared" si="58"/>
        <v>0</v>
      </c>
      <c r="D494" s="40">
        <f t="shared" si="59"/>
        <v>0</v>
      </c>
      <c r="E494" s="286">
        <f t="shared" si="60"/>
        <v>0</v>
      </c>
      <c r="F494" s="287"/>
      <c r="G494" s="288"/>
      <c r="H494" s="78"/>
      <c r="I494" s="5"/>
      <c r="J494" s="5"/>
      <c r="K494" s="5"/>
      <c r="L494" s="5">
        <f t="shared" si="61"/>
        <v>-306</v>
      </c>
      <c r="M494" s="6">
        <f t="shared" si="62"/>
        <v>9.1666666666666667E-3</v>
      </c>
      <c r="N494" s="4"/>
    </row>
    <row r="495" spans="1:14" ht="13.5" thickBot="1" x14ac:dyDescent="0.25">
      <c r="A495" s="39">
        <f t="shared" ref="A495:A558" si="63">A494+1</f>
        <v>488</v>
      </c>
      <c r="B495" s="33">
        <f t="shared" ref="B495:B558" si="64">IF(OR(B494&lt;0,B494&lt;E494),0,(IF(H494=0,B494-D494,B494-H494-D494)))</f>
        <v>0</v>
      </c>
      <c r="C495" s="33">
        <f t="shared" ref="C495:C558" si="65">B495*M495</f>
        <v>0</v>
      </c>
      <c r="D495" s="40">
        <f t="shared" ref="D495:D558" si="66">IF(B495&lt;=D494,B495,E495-C495)</f>
        <v>0</v>
      </c>
      <c r="E495" s="286">
        <f t="shared" ref="E495:E558" si="67">IF(B495&lt;=D494,B495+C495,IF($L$3=1,B495*(M495/(1-(1+M495)^-(L495-0))),$B$3*($M$8/(1-(1+$M$8)^-($L$8-0)))))</f>
        <v>0</v>
      </c>
      <c r="F495" s="287"/>
      <c r="G495" s="288"/>
      <c r="H495" s="78"/>
      <c r="I495" s="5"/>
      <c r="J495" s="5"/>
      <c r="K495" s="5"/>
      <c r="L495" s="5">
        <f t="shared" ref="L495:L558" si="68">L494-1</f>
        <v>-307</v>
      </c>
      <c r="M495" s="6">
        <f t="shared" ref="M495:M558" si="69">M494</f>
        <v>9.1666666666666667E-3</v>
      </c>
      <c r="N495" s="4"/>
    </row>
    <row r="496" spans="1:14" ht="13.5" thickBot="1" x14ac:dyDescent="0.25">
      <c r="A496" s="39">
        <f t="shared" si="63"/>
        <v>489</v>
      </c>
      <c r="B496" s="33">
        <f t="shared" si="64"/>
        <v>0</v>
      </c>
      <c r="C496" s="33">
        <f t="shared" si="65"/>
        <v>0</v>
      </c>
      <c r="D496" s="40">
        <f t="shared" si="66"/>
        <v>0</v>
      </c>
      <c r="E496" s="286">
        <f t="shared" si="67"/>
        <v>0</v>
      </c>
      <c r="F496" s="287"/>
      <c r="G496" s="288"/>
      <c r="H496" s="78"/>
      <c r="I496" s="5"/>
      <c r="J496" s="5"/>
      <c r="K496" s="5"/>
      <c r="L496" s="5">
        <f t="shared" si="68"/>
        <v>-308</v>
      </c>
      <c r="M496" s="6">
        <f t="shared" si="69"/>
        <v>9.1666666666666667E-3</v>
      </c>
      <c r="N496" s="4"/>
    </row>
    <row r="497" spans="1:14" ht="13.5" thickBot="1" x14ac:dyDescent="0.25">
      <c r="A497" s="39">
        <f t="shared" si="63"/>
        <v>490</v>
      </c>
      <c r="B497" s="33">
        <f t="shared" si="64"/>
        <v>0</v>
      </c>
      <c r="C497" s="33">
        <f t="shared" si="65"/>
        <v>0</v>
      </c>
      <c r="D497" s="40">
        <f t="shared" si="66"/>
        <v>0</v>
      </c>
      <c r="E497" s="286">
        <f t="shared" si="67"/>
        <v>0</v>
      </c>
      <c r="F497" s="287"/>
      <c r="G497" s="288"/>
      <c r="H497" s="78"/>
      <c r="I497" s="5"/>
      <c r="J497" s="5"/>
      <c r="K497" s="5"/>
      <c r="L497" s="5">
        <f t="shared" si="68"/>
        <v>-309</v>
      </c>
      <c r="M497" s="6">
        <f t="shared" si="69"/>
        <v>9.1666666666666667E-3</v>
      </c>
      <c r="N497" s="4"/>
    </row>
    <row r="498" spans="1:14" ht="13.5" thickBot="1" x14ac:dyDescent="0.25">
      <c r="A498" s="39">
        <f t="shared" si="63"/>
        <v>491</v>
      </c>
      <c r="B498" s="33">
        <f t="shared" si="64"/>
        <v>0</v>
      </c>
      <c r="C498" s="33">
        <f t="shared" si="65"/>
        <v>0</v>
      </c>
      <c r="D498" s="40">
        <f t="shared" si="66"/>
        <v>0</v>
      </c>
      <c r="E498" s="286">
        <f t="shared" si="67"/>
        <v>0</v>
      </c>
      <c r="F498" s="287"/>
      <c r="G498" s="288"/>
      <c r="H498" s="78"/>
      <c r="I498" s="5"/>
      <c r="J498" s="5"/>
      <c r="K498" s="5"/>
      <c r="L498" s="5">
        <f t="shared" si="68"/>
        <v>-310</v>
      </c>
      <c r="M498" s="6">
        <f t="shared" si="69"/>
        <v>9.1666666666666667E-3</v>
      </c>
      <c r="N498" s="4"/>
    </row>
    <row r="499" spans="1:14" ht="13.5" thickBot="1" x14ac:dyDescent="0.25">
      <c r="A499" s="39">
        <f t="shared" si="63"/>
        <v>492</v>
      </c>
      <c r="B499" s="33">
        <f t="shared" si="64"/>
        <v>0</v>
      </c>
      <c r="C499" s="33">
        <f t="shared" si="65"/>
        <v>0</v>
      </c>
      <c r="D499" s="40">
        <f t="shared" si="66"/>
        <v>0</v>
      </c>
      <c r="E499" s="286">
        <f t="shared" si="67"/>
        <v>0</v>
      </c>
      <c r="F499" s="287"/>
      <c r="G499" s="288"/>
      <c r="H499" s="78"/>
      <c r="I499" s="5"/>
      <c r="J499" s="5"/>
      <c r="K499" s="5"/>
      <c r="L499" s="5">
        <f t="shared" si="68"/>
        <v>-311</v>
      </c>
      <c r="M499" s="6">
        <f t="shared" si="69"/>
        <v>9.1666666666666667E-3</v>
      </c>
      <c r="N499" s="4"/>
    </row>
    <row r="500" spans="1:14" ht="13.5" thickBot="1" x14ac:dyDescent="0.25">
      <c r="A500" s="39">
        <f t="shared" si="63"/>
        <v>493</v>
      </c>
      <c r="B500" s="33">
        <f t="shared" si="64"/>
        <v>0</v>
      </c>
      <c r="C500" s="33">
        <f t="shared" si="65"/>
        <v>0</v>
      </c>
      <c r="D500" s="40">
        <f t="shared" si="66"/>
        <v>0</v>
      </c>
      <c r="E500" s="286">
        <f t="shared" si="67"/>
        <v>0</v>
      </c>
      <c r="F500" s="287"/>
      <c r="G500" s="288"/>
      <c r="H500" s="78"/>
      <c r="I500" s="5"/>
      <c r="J500" s="5"/>
      <c r="K500" s="5"/>
      <c r="L500" s="5">
        <f t="shared" si="68"/>
        <v>-312</v>
      </c>
      <c r="M500" s="6">
        <f t="shared" si="69"/>
        <v>9.1666666666666667E-3</v>
      </c>
      <c r="N500" s="4"/>
    </row>
    <row r="501" spans="1:14" ht="13.5" thickBot="1" x14ac:dyDescent="0.25">
      <c r="A501" s="39">
        <f t="shared" si="63"/>
        <v>494</v>
      </c>
      <c r="B501" s="33">
        <f t="shared" si="64"/>
        <v>0</v>
      </c>
      <c r="C501" s="33">
        <f t="shared" si="65"/>
        <v>0</v>
      </c>
      <c r="D501" s="40">
        <f t="shared" si="66"/>
        <v>0</v>
      </c>
      <c r="E501" s="286">
        <f t="shared" si="67"/>
        <v>0</v>
      </c>
      <c r="F501" s="287"/>
      <c r="G501" s="288"/>
      <c r="H501" s="78"/>
      <c r="I501" s="5"/>
      <c r="J501" s="5"/>
      <c r="K501" s="5"/>
      <c r="L501" s="5">
        <f t="shared" si="68"/>
        <v>-313</v>
      </c>
      <c r="M501" s="6">
        <f t="shared" si="69"/>
        <v>9.1666666666666667E-3</v>
      </c>
      <c r="N501" s="4"/>
    </row>
    <row r="502" spans="1:14" ht="13.5" thickBot="1" x14ac:dyDescent="0.25">
      <c r="A502" s="39">
        <f t="shared" si="63"/>
        <v>495</v>
      </c>
      <c r="B502" s="33">
        <f t="shared" si="64"/>
        <v>0</v>
      </c>
      <c r="C502" s="33">
        <f t="shared" si="65"/>
        <v>0</v>
      </c>
      <c r="D502" s="40">
        <f t="shared" si="66"/>
        <v>0</v>
      </c>
      <c r="E502" s="286">
        <f t="shared" si="67"/>
        <v>0</v>
      </c>
      <c r="F502" s="287"/>
      <c r="G502" s="288"/>
      <c r="H502" s="78"/>
      <c r="I502" s="5"/>
      <c r="J502" s="5"/>
      <c r="K502" s="5"/>
      <c r="L502" s="5">
        <f t="shared" si="68"/>
        <v>-314</v>
      </c>
      <c r="M502" s="6">
        <f t="shared" si="69"/>
        <v>9.1666666666666667E-3</v>
      </c>
      <c r="N502" s="4"/>
    </row>
    <row r="503" spans="1:14" ht="13.5" thickBot="1" x14ac:dyDescent="0.25">
      <c r="A503" s="39">
        <f t="shared" si="63"/>
        <v>496</v>
      </c>
      <c r="B503" s="33">
        <f t="shared" si="64"/>
        <v>0</v>
      </c>
      <c r="C503" s="33">
        <f t="shared" si="65"/>
        <v>0</v>
      </c>
      <c r="D503" s="40">
        <f t="shared" si="66"/>
        <v>0</v>
      </c>
      <c r="E503" s="286">
        <f t="shared" si="67"/>
        <v>0</v>
      </c>
      <c r="F503" s="287"/>
      <c r="G503" s="288"/>
      <c r="H503" s="78"/>
      <c r="I503" s="5"/>
      <c r="J503" s="5"/>
      <c r="K503" s="5"/>
      <c r="L503" s="5">
        <f t="shared" si="68"/>
        <v>-315</v>
      </c>
      <c r="M503" s="6">
        <f t="shared" si="69"/>
        <v>9.1666666666666667E-3</v>
      </c>
      <c r="N503" s="4"/>
    </row>
    <row r="504" spans="1:14" ht="13.5" thickBot="1" x14ac:dyDescent="0.25">
      <c r="A504" s="39">
        <f t="shared" si="63"/>
        <v>497</v>
      </c>
      <c r="B504" s="33">
        <f t="shared" si="64"/>
        <v>0</v>
      </c>
      <c r="C504" s="33">
        <f t="shared" si="65"/>
        <v>0</v>
      </c>
      <c r="D504" s="40">
        <f t="shared" si="66"/>
        <v>0</v>
      </c>
      <c r="E504" s="286">
        <f t="shared" si="67"/>
        <v>0</v>
      </c>
      <c r="F504" s="287"/>
      <c r="G504" s="288"/>
      <c r="H504" s="78"/>
      <c r="I504" s="5"/>
      <c r="J504" s="5"/>
      <c r="K504" s="5"/>
      <c r="L504" s="5">
        <f t="shared" si="68"/>
        <v>-316</v>
      </c>
      <c r="M504" s="6">
        <f t="shared" si="69"/>
        <v>9.1666666666666667E-3</v>
      </c>
      <c r="N504" s="4"/>
    </row>
    <row r="505" spans="1:14" ht="13.5" thickBot="1" x14ac:dyDescent="0.25">
      <c r="A505" s="39">
        <f t="shared" si="63"/>
        <v>498</v>
      </c>
      <c r="B505" s="33">
        <f t="shared" si="64"/>
        <v>0</v>
      </c>
      <c r="C505" s="33">
        <f t="shared" si="65"/>
        <v>0</v>
      </c>
      <c r="D505" s="40">
        <f t="shared" si="66"/>
        <v>0</v>
      </c>
      <c r="E505" s="286">
        <f t="shared" si="67"/>
        <v>0</v>
      </c>
      <c r="F505" s="287"/>
      <c r="G505" s="288"/>
      <c r="H505" s="78"/>
      <c r="I505" s="5"/>
      <c r="J505" s="5"/>
      <c r="K505" s="5"/>
      <c r="L505" s="5">
        <f t="shared" si="68"/>
        <v>-317</v>
      </c>
      <c r="M505" s="6">
        <f t="shared" si="69"/>
        <v>9.1666666666666667E-3</v>
      </c>
      <c r="N505" s="4"/>
    </row>
    <row r="506" spans="1:14" ht="13.5" thickBot="1" x14ac:dyDescent="0.25">
      <c r="A506" s="39">
        <f t="shared" si="63"/>
        <v>499</v>
      </c>
      <c r="B506" s="33">
        <f t="shared" si="64"/>
        <v>0</v>
      </c>
      <c r="C506" s="33">
        <f t="shared" si="65"/>
        <v>0</v>
      </c>
      <c r="D506" s="40">
        <f t="shared" si="66"/>
        <v>0</v>
      </c>
      <c r="E506" s="286">
        <f t="shared" si="67"/>
        <v>0</v>
      </c>
      <c r="F506" s="287"/>
      <c r="G506" s="288"/>
      <c r="H506" s="78"/>
      <c r="I506" s="5"/>
      <c r="J506" s="5"/>
      <c r="K506" s="5"/>
      <c r="L506" s="5">
        <f t="shared" si="68"/>
        <v>-318</v>
      </c>
      <c r="M506" s="6">
        <f t="shared" si="69"/>
        <v>9.1666666666666667E-3</v>
      </c>
      <c r="N506" s="4"/>
    </row>
    <row r="507" spans="1:14" ht="13.5" thickBot="1" x14ac:dyDescent="0.25">
      <c r="A507" s="39">
        <f t="shared" si="63"/>
        <v>500</v>
      </c>
      <c r="B507" s="33">
        <f t="shared" si="64"/>
        <v>0</v>
      </c>
      <c r="C507" s="33">
        <f t="shared" si="65"/>
        <v>0</v>
      </c>
      <c r="D507" s="40">
        <f t="shared" si="66"/>
        <v>0</v>
      </c>
      <c r="E507" s="286">
        <f t="shared" si="67"/>
        <v>0</v>
      </c>
      <c r="F507" s="287"/>
      <c r="G507" s="288"/>
      <c r="H507" s="78"/>
      <c r="I507" s="5"/>
      <c r="J507" s="5"/>
      <c r="K507" s="5"/>
      <c r="L507" s="5">
        <f t="shared" si="68"/>
        <v>-319</v>
      </c>
      <c r="M507" s="6">
        <f t="shared" si="69"/>
        <v>9.1666666666666667E-3</v>
      </c>
      <c r="N507" s="4"/>
    </row>
    <row r="508" spans="1:14" ht="13.5" thickBot="1" x14ac:dyDescent="0.25">
      <c r="A508" s="39">
        <f t="shared" si="63"/>
        <v>501</v>
      </c>
      <c r="B508" s="33">
        <f t="shared" si="64"/>
        <v>0</v>
      </c>
      <c r="C508" s="33">
        <f t="shared" si="65"/>
        <v>0</v>
      </c>
      <c r="D508" s="40">
        <f t="shared" si="66"/>
        <v>0</v>
      </c>
      <c r="E508" s="286">
        <f t="shared" si="67"/>
        <v>0</v>
      </c>
      <c r="F508" s="287"/>
      <c r="G508" s="288"/>
      <c r="H508" s="78"/>
      <c r="I508" s="5"/>
      <c r="J508" s="5"/>
      <c r="K508" s="5"/>
      <c r="L508" s="5">
        <f t="shared" si="68"/>
        <v>-320</v>
      </c>
      <c r="M508" s="6">
        <f t="shared" si="69"/>
        <v>9.1666666666666667E-3</v>
      </c>
      <c r="N508" s="4"/>
    </row>
    <row r="509" spans="1:14" ht="13.5" thickBot="1" x14ac:dyDescent="0.25">
      <c r="A509" s="39">
        <f t="shared" si="63"/>
        <v>502</v>
      </c>
      <c r="B509" s="33">
        <f t="shared" si="64"/>
        <v>0</v>
      </c>
      <c r="C509" s="33">
        <f t="shared" si="65"/>
        <v>0</v>
      </c>
      <c r="D509" s="40">
        <f t="shared" si="66"/>
        <v>0</v>
      </c>
      <c r="E509" s="286">
        <f t="shared" si="67"/>
        <v>0</v>
      </c>
      <c r="F509" s="287"/>
      <c r="G509" s="288"/>
      <c r="H509" s="78"/>
      <c r="I509" s="5"/>
      <c r="J509" s="5"/>
      <c r="K509" s="5"/>
      <c r="L509" s="5">
        <f t="shared" si="68"/>
        <v>-321</v>
      </c>
      <c r="M509" s="6">
        <f t="shared" si="69"/>
        <v>9.1666666666666667E-3</v>
      </c>
      <c r="N509" s="4"/>
    </row>
    <row r="510" spans="1:14" ht="13.5" thickBot="1" x14ac:dyDescent="0.25">
      <c r="A510" s="39">
        <f t="shared" si="63"/>
        <v>503</v>
      </c>
      <c r="B510" s="33">
        <f t="shared" si="64"/>
        <v>0</v>
      </c>
      <c r="C510" s="33">
        <f t="shared" si="65"/>
        <v>0</v>
      </c>
      <c r="D510" s="40">
        <f t="shared" si="66"/>
        <v>0</v>
      </c>
      <c r="E510" s="286">
        <f t="shared" si="67"/>
        <v>0</v>
      </c>
      <c r="F510" s="287"/>
      <c r="G510" s="288"/>
      <c r="H510" s="78"/>
      <c r="I510" s="5"/>
      <c r="J510" s="5"/>
      <c r="K510" s="5"/>
      <c r="L510" s="5">
        <f t="shared" si="68"/>
        <v>-322</v>
      </c>
      <c r="M510" s="6">
        <f t="shared" si="69"/>
        <v>9.1666666666666667E-3</v>
      </c>
      <c r="N510" s="4"/>
    </row>
    <row r="511" spans="1:14" ht="13.5" thickBot="1" x14ac:dyDescent="0.25">
      <c r="A511" s="39">
        <f t="shared" si="63"/>
        <v>504</v>
      </c>
      <c r="B511" s="33">
        <f t="shared" si="64"/>
        <v>0</v>
      </c>
      <c r="C511" s="33">
        <f t="shared" si="65"/>
        <v>0</v>
      </c>
      <c r="D511" s="40">
        <f t="shared" si="66"/>
        <v>0</v>
      </c>
      <c r="E511" s="286">
        <f t="shared" si="67"/>
        <v>0</v>
      </c>
      <c r="F511" s="287"/>
      <c r="G511" s="288"/>
      <c r="H511" s="78"/>
      <c r="I511" s="5"/>
      <c r="J511" s="5"/>
      <c r="K511" s="5"/>
      <c r="L511" s="5">
        <f t="shared" si="68"/>
        <v>-323</v>
      </c>
      <c r="M511" s="6">
        <f t="shared" si="69"/>
        <v>9.1666666666666667E-3</v>
      </c>
      <c r="N511" s="4"/>
    </row>
    <row r="512" spans="1:14" ht="13.5" thickBot="1" x14ac:dyDescent="0.25">
      <c r="A512" s="39">
        <f t="shared" si="63"/>
        <v>505</v>
      </c>
      <c r="B512" s="33">
        <f t="shared" si="64"/>
        <v>0</v>
      </c>
      <c r="C512" s="33">
        <f t="shared" si="65"/>
        <v>0</v>
      </c>
      <c r="D512" s="40">
        <f t="shared" si="66"/>
        <v>0</v>
      </c>
      <c r="E512" s="286">
        <f t="shared" si="67"/>
        <v>0</v>
      </c>
      <c r="F512" s="287"/>
      <c r="G512" s="288"/>
      <c r="H512" s="78"/>
      <c r="I512" s="5"/>
      <c r="J512" s="5"/>
      <c r="K512" s="5"/>
      <c r="L512" s="5">
        <f t="shared" si="68"/>
        <v>-324</v>
      </c>
      <c r="M512" s="6">
        <f t="shared" si="69"/>
        <v>9.1666666666666667E-3</v>
      </c>
      <c r="N512" s="4"/>
    </row>
    <row r="513" spans="1:14" ht="13.5" thickBot="1" x14ac:dyDescent="0.25">
      <c r="A513" s="39">
        <f t="shared" si="63"/>
        <v>506</v>
      </c>
      <c r="B513" s="33">
        <f t="shared" si="64"/>
        <v>0</v>
      </c>
      <c r="C513" s="33">
        <f t="shared" si="65"/>
        <v>0</v>
      </c>
      <c r="D513" s="40">
        <f t="shared" si="66"/>
        <v>0</v>
      </c>
      <c r="E513" s="286">
        <f t="shared" si="67"/>
        <v>0</v>
      </c>
      <c r="F513" s="287"/>
      <c r="G513" s="288"/>
      <c r="H513" s="78"/>
      <c r="I513" s="5"/>
      <c r="J513" s="5"/>
      <c r="K513" s="5"/>
      <c r="L513" s="5">
        <f t="shared" si="68"/>
        <v>-325</v>
      </c>
      <c r="M513" s="6">
        <f t="shared" si="69"/>
        <v>9.1666666666666667E-3</v>
      </c>
      <c r="N513" s="4"/>
    </row>
    <row r="514" spans="1:14" ht="13.5" thickBot="1" x14ac:dyDescent="0.25">
      <c r="A514" s="39">
        <f t="shared" si="63"/>
        <v>507</v>
      </c>
      <c r="B514" s="33">
        <f t="shared" si="64"/>
        <v>0</v>
      </c>
      <c r="C514" s="33">
        <f t="shared" si="65"/>
        <v>0</v>
      </c>
      <c r="D514" s="40">
        <f t="shared" si="66"/>
        <v>0</v>
      </c>
      <c r="E514" s="286">
        <f t="shared" si="67"/>
        <v>0</v>
      </c>
      <c r="F514" s="287"/>
      <c r="G514" s="288"/>
      <c r="H514" s="78"/>
      <c r="I514" s="5"/>
      <c r="J514" s="5"/>
      <c r="K514" s="5"/>
      <c r="L514" s="5">
        <f t="shared" si="68"/>
        <v>-326</v>
      </c>
      <c r="M514" s="6">
        <f t="shared" si="69"/>
        <v>9.1666666666666667E-3</v>
      </c>
      <c r="N514" s="4"/>
    </row>
    <row r="515" spans="1:14" ht="13.5" thickBot="1" x14ac:dyDescent="0.25">
      <c r="A515" s="39">
        <f t="shared" si="63"/>
        <v>508</v>
      </c>
      <c r="B515" s="33">
        <f t="shared" si="64"/>
        <v>0</v>
      </c>
      <c r="C515" s="33">
        <f t="shared" si="65"/>
        <v>0</v>
      </c>
      <c r="D515" s="40">
        <f t="shared" si="66"/>
        <v>0</v>
      </c>
      <c r="E515" s="286">
        <f t="shared" si="67"/>
        <v>0</v>
      </c>
      <c r="F515" s="287"/>
      <c r="G515" s="288"/>
      <c r="H515" s="78"/>
      <c r="I515" s="5"/>
      <c r="J515" s="5"/>
      <c r="K515" s="5"/>
      <c r="L515" s="5">
        <f t="shared" si="68"/>
        <v>-327</v>
      </c>
      <c r="M515" s="6">
        <f t="shared" si="69"/>
        <v>9.1666666666666667E-3</v>
      </c>
      <c r="N515" s="4"/>
    </row>
    <row r="516" spans="1:14" ht="13.5" thickBot="1" x14ac:dyDescent="0.25">
      <c r="A516" s="39">
        <f t="shared" si="63"/>
        <v>509</v>
      </c>
      <c r="B516" s="33">
        <f t="shared" si="64"/>
        <v>0</v>
      </c>
      <c r="C516" s="33">
        <f t="shared" si="65"/>
        <v>0</v>
      </c>
      <c r="D516" s="40">
        <f t="shared" si="66"/>
        <v>0</v>
      </c>
      <c r="E516" s="286">
        <f t="shared" si="67"/>
        <v>0</v>
      </c>
      <c r="F516" s="287"/>
      <c r="G516" s="288"/>
      <c r="H516" s="78"/>
      <c r="I516" s="5"/>
      <c r="J516" s="5"/>
      <c r="K516" s="5"/>
      <c r="L516" s="5">
        <f t="shared" si="68"/>
        <v>-328</v>
      </c>
      <c r="M516" s="6">
        <f t="shared" si="69"/>
        <v>9.1666666666666667E-3</v>
      </c>
      <c r="N516" s="4"/>
    </row>
    <row r="517" spans="1:14" ht="13.5" thickBot="1" x14ac:dyDescent="0.25">
      <c r="A517" s="39">
        <f t="shared" si="63"/>
        <v>510</v>
      </c>
      <c r="B517" s="33">
        <f t="shared" si="64"/>
        <v>0</v>
      </c>
      <c r="C517" s="33">
        <f t="shared" si="65"/>
        <v>0</v>
      </c>
      <c r="D517" s="40">
        <f t="shared" si="66"/>
        <v>0</v>
      </c>
      <c r="E517" s="286">
        <f t="shared" si="67"/>
        <v>0</v>
      </c>
      <c r="F517" s="287"/>
      <c r="G517" s="288"/>
      <c r="H517" s="78"/>
      <c r="I517" s="5"/>
      <c r="J517" s="5"/>
      <c r="K517" s="5"/>
      <c r="L517" s="5">
        <f t="shared" si="68"/>
        <v>-329</v>
      </c>
      <c r="M517" s="6">
        <f t="shared" si="69"/>
        <v>9.1666666666666667E-3</v>
      </c>
      <c r="N517" s="4"/>
    </row>
    <row r="518" spans="1:14" ht="13.5" thickBot="1" x14ac:dyDescent="0.25">
      <c r="A518" s="39">
        <f t="shared" si="63"/>
        <v>511</v>
      </c>
      <c r="B518" s="33">
        <f t="shared" si="64"/>
        <v>0</v>
      </c>
      <c r="C518" s="33">
        <f t="shared" si="65"/>
        <v>0</v>
      </c>
      <c r="D518" s="40">
        <f t="shared" si="66"/>
        <v>0</v>
      </c>
      <c r="E518" s="286">
        <f t="shared" si="67"/>
        <v>0</v>
      </c>
      <c r="F518" s="287"/>
      <c r="G518" s="288"/>
      <c r="H518" s="78"/>
      <c r="I518" s="5"/>
      <c r="J518" s="5"/>
      <c r="K518" s="5"/>
      <c r="L518" s="5">
        <f t="shared" si="68"/>
        <v>-330</v>
      </c>
      <c r="M518" s="6">
        <f t="shared" si="69"/>
        <v>9.1666666666666667E-3</v>
      </c>
      <c r="N518" s="4"/>
    </row>
    <row r="519" spans="1:14" ht="13.5" thickBot="1" x14ac:dyDescent="0.25">
      <c r="A519" s="39">
        <f t="shared" si="63"/>
        <v>512</v>
      </c>
      <c r="B519" s="33">
        <f t="shared" si="64"/>
        <v>0</v>
      </c>
      <c r="C519" s="33">
        <f t="shared" si="65"/>
        <v>0</v>
      </c>
      <c r="D519" s="40">
        <f t="shared" si="66"/>
        <v>0</v>
      </c>
      <c r="E519" s="286">
        <f t="shared" si="67"/>
        <v>0</v>
      </c>
      <c r="F519" s="287"/>
      <c r="G519" s="288"/>
      <c r="H519" s="78"/>
      <c r="I519" s="5"/>
      <c r="J519" s="5"/>
      <c r="K519" s="5"/>
      <c r="L519" s="5">
        <f t="shared" si="68"/>
        <v>-331</v>
      </c>
      <c r="M519" s="6">
        <f t="shared" si="69"/>
        <v>9.1666666666666667E-3</v>
      </c>
      <c r="N519" s="4"/>
    </row>
    <row r="520" spans="1:14" ht="13.5" thickBot="1" x14ac:dyDescent="0.25">
      <c r="A520" s="39">
        <f t="shared" si="63"/>
        <v>513</v>
      </c>
      <c r="B520" s="33">
        <f t="shared" si="64"/>
        <v>0</v>
      </c>
      <c r="C520" s="33">
        <f t="shared" si="65"/>
        <v>0</v>
      </c>
      <c r="D520" s="40">
        <f t="shared" si="66"/>
        <v>0</v>
      </c>
      <c r="E520" s="286">
        <f t="shared" si="67"/>
        <v>0</v>
      </c>
      <c r="F520" s="287"/>
      <c r="G520" s="288"/>
      <c r="H520" s="78"/>
      <c r="I520" s="5"/>
      <c r="J520" s="5"/>
      <c r="K520" s="5"/>
      <c r="L520" s="5">
        <f t="shared" si="68"/>
        <v>-332</v>
      </c>
      <c r="M520" s="6">
        <f t="shared" si="69"/>
        <v>9.1666666666666667E-3</v>
      </c>
      <c r="N520" s="4"/>
    </row>
    <row r="521" spans="1:14" ht="13.5" thickBot="1" x14ac:dyDescent="0.25">
      <c r="A521" s="39">
        <f t="shared" si="63"/>
        <v>514</v>
      </c>
      <c r="B521" s="33">
        <f t="shared" si="64"/>
        <v>0</v>
      </c>
      <c r="C521" s="33">
        <f t="shared" si="65"/>
        <v>0</v>
      </c>
      <c r="D521" s="40">
        <f t="shared" si="66"/>
        <v>0</v>
      </c>
      <c r="E521" s="286">
        <f t="shared" si="67"/>
        <v>0</v>
      </c>
      <c r="F521" s="287"/>
      <c r="G521" s="288"/>
      <c r="H521" s="78"/>
      <c r="I521" s="5"/>
      <c r="J521" s="5"/>
      <c r="K521" s="5"/>
      <c r="L521" s="5">
        <f t="shared" si="68"/>
        <v>-333</v>
      </c>
      <c r="M521" s="6">
        <f t="shared" si="69"/>
        <v>9.1666666666666667E-3</v>
      </c>
      <c r="N521" s="4"/>
    </row>
    <row r="522" spans="1:14" ht="13.5" thickBot="1" x14ac:dyDescent="0.25">
      <c r="A522" s="39">
        <f t="shared" si="63"/>
        <v>515</v>
      </c>
      <c r="B522" s="33">
        <f t="shared" si="64"/>
        <v>0</v>
      </c>
      <c r="C522" s="33">
        <f t="shared" si="65"/>
        <v>0</v>
      </c>
      <c r="D522" s="40">
        <f t="shared" si="66"/>
        <v>0</v>
      </c>
      <c r="E522" s="286">
        <f t="shared" si="67"/>
        <v>0</v>
      </c>
      <c r="F522" s="287"/>
      <c r="G522" s="288"/>
      <c r="H522" s="78"/>
      <c r="I522" s="5"/>
      <c r="J522" s="5"/>
      <c r="K522" s="5"/>
      <c r="L522" s="5">
        <f t="shared" si="68"/>
        <v>-334</v>
      </c>
      <c r="M522" s="6">
        <f t="shared" si="69"/>
        <v>9.1666666666666667E-3</v>
      </c>
      <c r="N522" s="4"/>
    </row>
    <row r="523" spans="1:14" ht="13.5" thickBot="1" x14ac:dyDescent="0.25">
      <c r="A523" s="39">
        <f t="shared" si="63"/>
        <v>516</v>
      </c>
      <c r="B523" s="33">
        <f t="shared" si="64"/>
        <v>0</v>
      </c>
      <c r="C523" s="33">
        <f t="shared" si="65"/>
        <v>0</v>
      </c>
      <c r="D523" s="40">
        <f t="shared" si="66"/>
        <v>0</v>
      </c>
      <c r="E523" s="286">
        <f t="shared" si="67"/>
        <v>0</v>
      </c>
      <c r="F523" s="287"/>
      <c r="G523" s="288"/>
      <c r="H523" s="78"/>
      <c r="I523" s="5"/>
      <c r="J523" s="5"/>
      <c r="K523" s="5"/>
      <c r="L523" s="5">
        <f t="shared" si="68"/>
        <v>-335</v>
      </c>
      <c r="M523" s="6">
        <f t="shared" si="69"/>
        <v>9.1666666666666667E-3</v>
      </c>
      <c r="N523" s="4"/>
    </row>
    <row r="524" spans="1:14" ht="13.5" thickBot="1" x14ac:dyDescent="0.25">
      <c r="A524" s="39">
        <f t="shared" si="63"/>
        <v>517</v>
      </c>
      <c r="B524" s="33">
        <f t="shared" si="64"/>
        <v>0</v>
      </c>
      <c r="C524" s="33">
        <f t="shared" si="65"/>
        <v>0</v>
      </c>
      <c r="D524" s="40">
        <f t="shared" si="66"/>
        <v>0</v>
      </c>
      <c r="E524" s="286">
        <f t="shared" si="67"/>
        <v>0</v>
      </c>
      <c r="F524" s="287"/>
      <c r="G524" s="288"/>
      <c r="H524" s="78"/>
      <c r="I524" s="5"/>
      <c r="J524" s="5"/>
      <c r="K524" s="5"/>
      <c r="L524" s="5">
        <f t="shared" si="68"/>
        <v>-336</v>
      </c>
      <c r="M524" s="6">
        <f t="shared" si="69"/>
        <v>9.1666666666666667E-3</v>
      </c>
      <c r="N524" s="4"/>
    </row>
    <row r="525" spans="1:14" ht="13.5" thickBot="1" x14ac:dyDescent="0.25">
      <c r="A525" s="39">
        <f t="shared" si="63"/>
        <v>518</v>
      </c>
      <c r="B525" s="33">
        <f t="shared" si="64"/>
        <v>0</v>
      </c>
      <c r="C525" s="33">
        <f t="shared" si="65"/>
        <v>0</v>
      </c>
      <c r="D525" s="40">
        <f t="shared" si="66"/>
        <v>0</v>
      </c>
      <c r="E525" s="286">
        <f t="shared" si="67"/>
        <v>0</v>
      </c>
      <c r="F525" s="287"/>
      <c r="G525" s="288"/>
      <c r="H525" s="78"/>
      <c r="I525" s="5"/>
      <c r="J525" s="5"/>
      <c r="K525" s="5"/>
      <c r="L525" s="5">
        <f t="shared" si="68"/>
        <v>-337</v>
      </c>
      <c r="M525" s="6">
        <f t="shared" si="69"/>
        <v>9.1666666666666667E-3</v>
      </c>
      <c r="N525" s="4"/>
    </row>
    <row r="526" spans="1:14" ht="13.5" thickBot="1" x14ac:dyDescent="0.25">
      <c r="A526" s="39">
        <f t="shared" si="63"/>
        <v>519</v>
      </c>
      <c r="B526" s="33">
        <f t="shared" si="64"/>
        <v>0</v>
      </c>
      <c r="C526" s="33">
        <f t="shared" si="65"/>
        <v>0</v>
      </c>
      <c r="D526" s="40">
        <f t="shared" si="66"/>
        <v>0</v>
      </c>
      <c r="E526" s="286">
        <f t="shared" si="67"/>
        <v>0</v>
      </c>
      <c r="F526" s="287"/>
      <c r="G526" s="288"/>
      <c r="H526" s="78"/>
      <c r="I526" s="5"/>
      <c r="J526" s="5"/>
      <c r="K526" s="5"/>
      <c r="L526" s="5">
        <f t="shared" si="68"/>
        <v>-338</v>
      </c>
      <c r="M526" s="6">
        <f t="shared" si="69"/>
        <v>9.1666666666666667E-3</v>
      </c>
      <c r="N526" s="4"/>
    </row>
    <row r="527" spans="1:14" ht="13.5" thickBot="1" x14ac:dyDescent="0.25">
      <c r="A527" s="39">
        <f t="shared" si="63"/>
        <v>520</v>
      </c>
      <c r="B527" s="33">
        <f t="shared" si="64"/>
        <v>0</v>
      </c>
      <c r="C527" s="33">
        <f t="shared" si="65"/>
        <v>0</v>
      </c>
      <c r="D527" s="40">
        <f t="shared" si="66"/>
        <v>0</v>
      </c>
      <c r="E527" s="286">
        <f t="shared" si="67"/>
        <v>0</v>
      </c>
      <c r="F527" s="287"/>
      <c r="G527" s="288"/>
      <c r="H527" s="78"/>
      <c r="I527" s="5"/>
      <c r="J527" s="5"/>
      <c r="K527" s="5"/>
      <c r="L527" s="5">
        <f t="shared" si="68"/>
        <v>-339</v>
      </c>
      <c r="M527" s="6">
        <f t="shared" si="69"/>
        <v>9.1666666666666667E-3</v>
      </c>
      <c r="N527" s="4"/>
    </row>
    <row r="528" spans="1:14" ht="13.5" thickBot="1" x14ac:dyDescent="0.25">
      <c r="A528" s="39">
        <f t="shared" si="63"/>
        <v>521</v>
      </c>
      <c r="B528" s="33">
        <f t="shared" si="64"/>
        <v>0</v>
      </c>
      <c r="C528" s="33">
        <f t="shared" si="65"/>
        <v>0</v>
      </c>
      <c r="D528" s="40">
        <f t="shared" si="66"/>
        <v>0</v>
      </c>
      <c r="E528" s="286">
        <f t="shared" si="67"/>
        <v>0</v>
      </c>
      <c r="F528" s="287"/>
      <c r="G528" s="288"/>
      <c r="H528" s="78"/>
      <c r="I528" s="5"/>
      <c r="J528" s="5"/>
      <c r="K528" s="5"/>
      <c r="L528" s="5">
        <f t="shared" si="68"/>
        <v>-340</v>
      </c>
      <c r="M528" s="6">
        <f t="shared" si="69"/>
        <v>9.1666666666666667E-3</v>
      </c>
      <c r="N528" s="4"/>
    </row>
    <row r="529" spans="1:14" ht="13.5" thickBot="1" x14ac:dyDescent="0.25">
      <c r="A529" s="39">
        <f t="shared" si="63"/>
        <v>522</v>
      </c>
      <c r="B529" s="33">
        <f t="shared" si="64"/>
        <v>0</v>
      </c>
      <c r="C529" s="33">
        <f t="shared" si="65"/>
        <v>0</v>
      </c>
      <c r="D529" s="40">
        <f t="shared" si="66"/>
        <v>0</v>
      </c>
      <c r="E529" s="286">
        <f t="shared" si="67"/>
        <v>0</v>
      </c>
      <c r="F529" s="287"/>
      <c r="G529" s="288"/>
      <c r="H529" s="78"/>
      <c r="I529" s="5"/>
      <c r="J529" s="5"/>
      <c r="K529" s="5"/>
      <c r="L529" s="5">
        <f t="shared" si="68"/>
        <v>-341</v>
      </c>
      <c r="M529" s="6">
        <f t="shared" si="69"/>
        <v>9.1666666666666667E-3</v>
      </c>
      <c r="N529" s="4"/>
    </row>
    <row r="530" spans="1:14" ht="13.5" thickBot="1" x14ac:dyDescent="0.25">
      <c r="A530" s="39">
        <f t="shared" si="63"/>
        <v>523</v>
      </c>
      <c r="B530" s="33">
        <f t="shared" si="64"/>
        <v>0</v>
      </c>
      <c r="C530" s="33">
        <f t="shared" si="65"/>
        <v>0</v>
      </c>
      <c r="D530" s="40">
        <f t="shared" si="66"/>
        <v>0</v>
      </c>
      <c r="E530" s="286">
        <f t="shared" si="67"/>
        <v>0</v>
      </c>
      <c r="F530" s="287"/>
      <c r="G530" s="288"/>
      <c r="H530" s="78"/>
      <c r="I530" s="5"/>
      <c r="J530" s="5"/>
      <c r="K530" s="5"/>
      <c r="L530" s="5">
        <f t="shared" si="68"/>
        <v>-342</v>
      </c>
      <c r="M530" s="6">
        <f t="shared" si="69"/>
        <v>9.1666666666666667E-3</v>
      </c>
      <c r="N530" s="4"/>
    </row>
    <row r="531" spans="1:14" ht="13.5" thickBot="1" x14ac:dyDescent="0.25">
      <c r="A531" s="39">
        <f t="shared" si="63"/>
        <v>524</v>
      </c>
      <c r="B531" s="33">
        <f t="shared" si="64"/>
        <v>0</v>
      </c>
      <c r="C531" s="33">
        <f t="shared" si="65"/>
        <v>0</v>
      </c>
      <c r="D531" s="40">
        <f t="shared" si="66"/>
        <v>0</v>
      </c>
      <c r="E531" s="286">
        <f t="shared" si="67"/>
        <v>0</v>
      </c>
      <c r="F531" s="287"/>
      <c r="G531" s="288"/>
      <c r="H531" s="78"/>
      <c r="I531" s="5"/>
      <c r="J531" s="5"/>
      <c r="K531" s="5"/>
      <c r="L531" s="5">
        <f t="shared" si="68"/>
        <v>-343</v>
      </c>
      <c r="M531" s="6">
        <f t="shared" si="69"/>
        <v>9.1666666666666667E-3</v>
      </c>
      <c r="N531" s="4"/>
    </row>
    <row r="532" spans="1:14" ht="13.5" thickBot="1" x14ac:dyDescent="0.25">
      <c r="A532" s="39">
        <f t="shared" si="63"/>
        <v>525</v>
      </c>
      <c r="B532" s="33">
        <f t="shared" si="64"/>
        <v>0</v>
      </c>
      <c r="C532" s="33">
        <f t="shared" si="65"/>
        <v>0</v>
      </c>
      <c r="D532" s="40">
        <f t="shared" si="66"/>
        <v>0</v>
      </c>
      <c r="E532" s="286">
        <f t="shared" si="67"/>
        <v>0</v>
      </c>
      <c r="F532" s="287"/>
      <c r="G532" s="288"/>
      <c r="H532" s="78"/>
      <c r="I532" s="5"/>
      <c r="J532" s="5"/>
      <c r="K532" s="5"/>
      <c r="L532" s="5">
        <f t="shared" si="68"/>
        <v>-344</v>
      </c>
      <c r="M532" s="6">
        <f t="shared" si="69"/>
        <v>9.1666666666666667E-3</v>
      </c>
      <c r="N532" s="4"/>
    </row>
    <row r="533" spans="1:14" ht="13.5" thickBot="1" x14ac:dyDescent="0.25">
      <c r="A533" s="39">
        <f t="shared" si="63"/>
        <v>526</v>
      </c>
      <c r="B533" s="33">
        <f t="shared" si="64"/>
        <v>0</v>
      </c>
      <c r="C533" s="33">
        <f t="shared" si="65"/>
        <v>0</v>
      </c>
      <c r="D533" s="40">
        <f t="shared" si="66"/>
        <v>0</v>
      </c>
      <c r="E533" s="286">
        <f t="shared" si="67"/>
        <v>0</v>
      </c>
      <c r="F533" s="287"/>
      <c r="G533" s="288"/>
      <c r="H533" s="78"/>
      <c r="I533" s="5"/>
      <c r="J533" s="5"/>
      <c r="K533" s="5"/>
      <c r="L533" s="5">
        <f t="shared" si="68"/>
        <v>-345</v>
      </c>
      <c r="M533" s="6">
        <f t="shared" si="69"/>
        <v>9.1666666666666667E-3</v>
      </c>
      <c r="N533" s="4"/>
    </row>
    <row r="534" spans="1:14" ht="13.5" thickBot="1" x14ac:dyDescent="0.25">
      <c r="A534" s="39">
        <f t="shared" si="63"/>
        <v>527</v>
      </c>
      <c r="B534" s="33">
        <f t="shared" si="64"/>
        <v>0</v>
      </c>
      <c r="C534" s="33">
        <f t="shared" si="65"/>
        <v>0</v>
      </c>
      <c r="D534" s="40">
        <f t="shared" si="66"/>
        <v>0</v>
      </c>
      <c r="E534" s="286">
        <f t="shared" si="67"/>
        <v>0</v>
      </c>
      <c r="F534" s="287"/>
      <c r="G534" s="288"/>
      <c r="H534" s="78"/>
      <c r="I534" s="5"/>
      <c r="J534" s="5"/>
      <c r="K534" s="5"/>
      <c r="L534" s="5">
        <f t="shared" si="68"/>
        <v>-346</v>
      </c>
      <c r="M534" s="6">
        <f t="shared" si="69"/>
        <v>9.1666666666666667E-3</v>
      </c>
      <c r="N534" s="4"/>
    </row>
    <row r="535" spans="1:14" ht="13.5" thickBot="1" x14ac:dyDescent="0.25">
      <c r="A535" s="39">
        <f t="shared" si="63"/>
        <v>528</v>
      </c>
      <c r="B535" s="33">
        <f t="shared" si="64"/>
        <v>0</v>
      </c>
      <c r="C535" s="33">
        <f t="shared" si="65"/>
        <v>0</v>
      </c>
      <c r="D535" s="40">
        <f t="shared" si="66"/>
        <v>0</v>
      </c>
      <c r="E535" s="286">
        <f t="shared" si="67"/>
        <v>0</v>
      </c>
      <c r="F535" s="287"/>
      <c r="G535" s="288"/>
      <c r="H535" s="78"/>
      <c r="I535" s="5"/>
      <c r="J535" s="5"/>
      <c r="K535" s="5"/>
      <c r="L535" s="5">
        <f t="shared" si="68"/>
        <v>-347</v>
      </c>
      <c r="M535" s="6">
        <f t="shared" si="69"/>
        <v>9.1666666666666667E-3</v>
      </c>
      <c r="N535" s="4"/>
    </row>
    <row r="536" spans="1:14" ht="13.5" thickBot="1" x14ac:dyDescent="0.25">
      <c r="A536" s="39">
        <f t="shared" si="63"/>
        <v>529</v>
      </c>
      <c r="B536" s="33">
        <f t="shared" si="64"/>
        <v>0</v>
      </c>
      <c r="C536" s="33">
        <f t="shared" si="65"/>
        <v>0</v>
      </c>
      <c r="D536" s="40">
        <f t="shared" si="66"/>
        <v>0</v>
      </c>
      <c r="E536" s="286">
        <f t="shared" si="67"/>
        <v>0</v>
      </c>
      <c r="F536" s="287"/>
      <c r="G536" s="288"/>
      <c r="H536" s="78"/>
      <c r="I536" s="5"/>
      <c r="J536" s="5"/>
      <c r="K536" s="5"/>
      <c r="L536" s="5">
        <f t="shared" si="68"/>
        <v>-348</v>
      </c>
      <c r="M536" s="6">
        <f t="shared" si="69"/>
        <v>9.1666666666666667E-3</v>
      </c>
      <c r="N536" s="4"/>
    </row>
    <row r="537" spans="1:14" ht="13.5" thickBot="1" x14ac:dyDescent="0.25">
      <c r="A537" s="39">
        <f t="shared" si="63"/>
        <v>530</v>
      </c>
      <c r="B537" s="33">
        <f t="shared" si="64"/>
        <v>0</v>
      </c>
      <c r="C537" s="33">
        <f t="shared" si="65"/>
        <v>0</v>
      </c>
      <c r="D537" s="40">
        <f t="shared" si="66"/>
        <v>0</v>
      </c>
      <c r="E537" s="286">
        <f t="shared" si="67"/>
        <v>0</v>
      </c>
      <c r="F537" s="287"/>
      <c r="G537" s="288"/>
      <c r="H537" s="78"/>
      <c r="I537" s="5"/>
      <c r="J537" s="5"/>
      <c r="K537" s="5"/>
      <c r="L537" s="5">
        <f t="shared" si="68"/>
        <v>-349</v>
      </c>
      <c r="M537" s="6">
        <f t="shared" si="69"/>
        <v>9.1666666666666667E-3</v>
      </c>
      <c r="N537" s="4"/>
    </row>
    <row r="538" spans="1:14" ht="13.5" thickBot="1" x14ac:dyDescent="0.25">
      <c r="A538" s="39">
        <f t="shared" si="63"/>
        <v>531</v>
      </c>
      <c r="B538" s="33">
        <f t="shared" si="64"/>
        <v>0</v>
      </c>
      <c r="C538" s="33">
        <f t="shared" si="65"/>
        <v>0</v>
      </c>
      <c r="D538" s="40">
        <f t="shared" si="66"/>
        <v>0</v>
      </c>
      <c r="E538" s="286">
        <f t="shared" si="67"/>
        <v>0</v>
      </c>
      <c r="F538" s="287"/>
      <c r="G538" s="288"/>
      <c r="H538" s="78"/>
      <c r="I538" s="5"/>
      <c r="J538" s="5"/>
      <c r="K538" s="5"/>
      <c r="L538" s="5">
        <f t="shared" si="68"/>
        <v>-350</v>
      </c>
      <c r="M538" s="6">
        <f t="shared" si="69"/>
        <v>9.1666666666666667E-3</v>
      </c>
      <c r="N538" s="4"/>
    </row>
    <row r="539" spans="1:14" ht="13.5" thickBot="1" x14ac:dyDescent="0.25">
      <c r="A539" s="39">
        <f t="shared" si="63"/>
        <v>532</v>
      </c>
      <c r="B539" s="33">
        <f t="shared" si="64"/>
        <v>0</v>
      </c>
      <c r="C539" s="33">
        <f t="shared" si="65"/>
        <v>0</v>
      </c>
      <c r="D539" s="40">
        <f t="shared" si="66"/>
        <v>0</v>
      </c>
      <c r="E539" s="286">
        <f t="shared" si="67"/>
        <v>0</v>
      </c>
      <c r="F539" s="287"/>
      <c r="G539" s="288"/>
      <c r="H539" s="78"/>
      <c r="I539" s="5"/>
      <c r="J539" s="5"/>
      <c r="K539" s="5"/>
      <c r="L539" s="5">
        <f t="shared" si="68"/>
        <v>-351</v>
      </c>
      <c r="M539" s="6">
        <f t="shared" si="69"/>
        <v>9.1666666666666667E-3</v>
      </c>
      <c r="N539" s="4"/>
    </row>
    <row r="540" spans="1:14" ht="13.5" thickBot="1" x14ac:dyDescent="0.25">
      <c r="A540" s="39">
        <f t="shared" si="63"/>
        <v>533</v>
      </c>
      <c r="B540" s="33">
        <f t="shared" si="64"/>
        <v>0</v>
      </c>
      <c r="C540" s="33">
        <f t="shared" si="65"/>
        <v>0</v>
      </c>
      <c r="D540" s="40">
        <f t="shared" si="66"/>
        <v>0</v>
      </c>
      <c r="E540" s="286">
        <f t="shared" si="67"/>
        <v>0</v>
      </c>
      <c r="F540" s="287"/>
      <c r="G540" s="288"/>
      <c r="H540" s="78"/>
      <c r="I540" s="5"/>
      <c r="J540" s="5"/>
      <c r="K540" s="5"/>
      <c r="L540" s="5">
        <f t="shared" si="68"/>
        <v>-352</v>
      </c>
      <c r="M540" s="6">
        <f t="shared" si="69"/>
        <v>9.1666666666666667E-3</v>
      </c>
      <c r="N540" s="4"/>
    </row>
    <row r="541" spans="1:14" ht="13.5" thickBot="1" x14ac:dyDescent="0.25">
      <c r="A541" s="39">
        <f t="shared" si="63"/>
        <v>534</v>
      </c>
      <c r="B541" s="33">
        <f t="shared" si="64"/>
        <v>0</v>
      </c>
      <c r="C541" s="33">
        <f t="shared" si="65"/>
        <v>0</v>
      </c>
      <c r="D541" s="40">
        <f t="shared" si="66"/>
        <v>0</v>
      </c>
      <c r="E541" s="286">
        <f t="shared" si="67"/>
        <v>0</v>
      </c>
      <c r="F541" s="287"/>
      <c r="G541" s="288"/>
      <c r="H541" s="78"/>
      <c r="I541" s="5"/>
      <c r="J541" s="5"/>
      <c r="K541" s="5"/>
      <c r="L541" s="5">
        <f t="shared" si="68"/>
        <v>-353</v>
      </c>
      <c r="M541" s="6">
        <f t="shared" si="69"/>
        <v>9.1666666666666667E-3</v>
      </c>
      <c r="N541" s="4"/>
    </row>
    <row r="542" spans="1:14" ht="13.5" thickBot="1" x14ac:dyDescent="0.25">
      <c r="A542" s="39">
        <f t="shared" si="63"/>
        <v>535</v>
      </c>
      <c r="B542" s="33">
        <f t="shared" si="64"/>
        <v>0</v>
      </c>
      <c r="C542" s="33">
        <f t="shared" si="65"/>
        <v>0</v>
      </c>
      <c r="D542" s="40">
        <f t="shared" si="66"/>
        <v>0</v>
      </c>
      <c r="E542" s="286">
        <f t="shared" si="67"/>
        <v>0</v>
      </c>
      <c r="F542" s="287"/>
      <c r="G542" s="288"/>
      <c r="H542" s="78"/>
      <c r="I542" s="5"/>
      <c r="J542" s="5"/>
      <c r="K542" s="5"/>
      <c r="L542" s="5">
        <f t="shared" si="68"/>
        <v>-354</v>
      </c>
      <c r="M542" s="6">
        <f t="shared" si="69"/>
        <v>9.1666666666666667E-3</v>
      </c>
      <c r="N542" s="4"/>
    </row>
    <row r="543" spans="1:14" ht="13.5" thickBot="1" x14ac:dyDescent="0.25">
      <c r="A543" s="39">
        <f t="shared" si="63"/>
        <v>536</v>
      </c>
      <c r="B543" s="33">
        <f t="shared" si="64"/>
        <v>0</v>
      </c>
      <c r="C543" s="33">
        <f t="shared" si="65"/>
        <v>0</v>
      </c>
      <c r="D543" s="40">
        <f t="shared" si="66"/>
        <v>0</v>
      </c>
      <c r="E543" s="286">
        <f t="shared" si="67"/>
        <v>0</v>
      </c>
      <c r="F543" s="287"/>
      <c r="G543" s="288"/>
      <c r="H543" s="78"/>
      <c r="I543" s="5"/>
      <c r="J543" s="5"/>
      <c r="K543" s="5"/>
      <c r="L543" s="5">
        <f t="shared" si="68"/>
        <v>-355</v>
      </c>
      <c r="M543" s="6">
        <f t="shared" si="69"/>
        <v>9.1666666666666667E-3</v>
      </c>
      <c r="N543" s="4"/>
    </row>
    <row r="544" spans="1:14" ht="13.5" thickBot="1" x14ac:dyDescent="0.25">
      <c r="A544" s="39">
        <f t="shared" si="63"/>
        <v>537</v>
      </c>
      <c r="B544" s="33">
        <f t="shared" si="64"/>
        <v>0</v>
      </c>
      <c r="C544" s="33">
        <f t="shared" si="65"/>
        <v>0</v>
      </c>
      <c r="D544" s="40">
        <f t="shared" si="66"/>
        <v>0</v>
      </c>
      <c r="E544" s="286">
        <f t="shared" si="67"/>
        <v>0</v>
      </c>
      <c r="F544" s="287"/>
      <c r="G544" s="288"/>
      <c r="H544" s="78"/>
      <c r="I544" s="5"/>
      <c r="J544" s="5"/>
      <c r="K544" s="5"/>
      <c r="L544" s="5">
        <f t="shared" si="68"/>
        <v>-356</v>
      </c>
      <c r="M544" s="6">
        <f t="shared" si="69"/>
        <v>9.1666666666666667E-3</v>
      </c>
      <c r="N544" s="4"/>
    </row>
    <row r="545" spans="1:14" ht="13.5" thickBot="1" x14ac:dyDescent="0.25">
      <c r="A545" s="39">
        <f t="shared" si="63"/>
        <v>538</v>
      </c>
      <c r="B545" s="33">
        <f t="shared" si="64"/>
        <v>0</v>
      </c>
      <c r="C545" s="33">
        <f t="shared" si="65"/>
        <v>0</v>
      </c>
      <c r="D545" s="40">
        <f t="shared" si="66"/>
        <v>0</v>
      </c>
      <c r="E545" s="286">
        <f t="shared" si="67"/>
        <v>0</v>
      </c>
      <c r="F545" s="287"/>
      <c r="G545" s="288"/>
      <c r="H545" s="78"/>
      <c r="I545" s="5"/>
      <c r="J545" s="5"/>
      <c r="K545" s="5"/>
      <c r="L545" s="5">
        <f t="shared" si="68"/>
        <v>-357</v>
      </c>
      <c r="M545" s="6">
        <f t="shared" si="69"/>
        <v>9.1666666666666667E-3</v>
      </c>
      <c r="N545" s="4"/>
    </row>
    <row r="546" spans="1:14" ht="13.5" thickBot="1" x14ac:dyDescent="0.25">
      <c r="A546" s="39">
        <f t="shared" si="63"/>
        <v>539</v>
      </c>
      <c r="B546" s="33">
        <f t="shared" si="64"/>
        <v>0</v>
      </c>
      <c r="C546" s="33">
        <f t="shared" si="65"/>
        <v>0</v>
      </c>
      <c r="D546" s="40">
        <f t="shared" si="66"/>
        <v>0</v>
      </c>
      <c r="E546" s="286">
        <f t="shared" si="67"/>
        <v>0</v>
      </c>
      <c r="F546" s="287"/>
      <c r="G546" s="288"/>
      <c r="H546" s="78"/>
      <c r="I546" s="5"/>
      <c r="J546" s="5"/>
      <c r="K546" s="5"/>
      <c r="L546" s="5">
        <f t="shared" si="68"/>
        <v>-358</v>
      </c>
      <c r="M546" s="6">
        <f t="shared" si="69"/>
        <v>9.1666666666666667E-3</v>
      </c>
      <c r="N546" s="4"/>
    </row>
    <row r="547" spans="1:14" ht="13.5" thickBot="1" x14ac:dyDescent="0.25">
      <c r="A547" s="39">
        <f t="shared" si="63"/>
        <v>540</v>
      </c>
      <c r="B547" s="33">
        <f t="shared" si="64"/>
        <v>0</v>
      </c>
      <c r="C547" s="33">
        <f t="shared" si="65"/>
        <v>0</v>
      </c>
      <c r="D547" s="40">
        <f t="shared" si="66"/>
        <v>0</v>
      </c>
      <c r="E547" s="286">
        <f t="shared" si="67"/>
        <v>0</v>
      </c>
      <c r="F547" s="287"/>
      <c r="G547" s="288"/>
      <c r="H547" s="78"/>
      <c r="I547" s="5"/>
      <c r="J547" s="5"/>
      <c r="K547" s="5"/>
      <c r="L547" s="5">
        <f t="shared" si="68"/>
        <v>-359</v>
      </c>
      <c r="M547" s="6">
        <f t="shared" si="69"/>
        <v>9.1666666666666667E-3</v>
      </c>
      <c r="N547" s="4"/>
    </row>
    <row r="548" spans="1:14" ht="13.5" thickBot="1" x14ac:dyDescent="0.25">
      <c r="A548" s="39">
        <f t="shared" si="63"/>
        <v>541</v>
      </c>
      <c r="B548" s="33">
        <f t="shared" si="64"/>
        <v>0</v>
      </c>
      <c r="C548" s="33">
        <f t="shared" si="65"/>
        <v>0</v>
      </c>
      <c r="D548" s="40">
        <f t="shared" si="66"/>
        <v>0</v>
      </c>
      <c r="E548" s="286">
        <f t="shared" si="67"/>
        <v>0</v>
      </c>
      <c r="F548" s="287"/>
      <c r="G548" s="288"/>
      <c r="H548" s="78"/>
      <c r="I548" s="5"/>
      <c r="J548" s="5"/>
      <c r="K548" s="5"/>
      <c r="L548" s="5">
        <f t="shared" si="68"/>
        <v>-360</v>
      </c>
      <c r="M548" s="6">
        <f t="shared" si="69"/>
        <v>9.1666666666666667E-3</v>
      </c>
      <c r="N548" s="4"/>
    </row>
    <row r="549" spans="1:14" ht="13.5" thickBot="1" x14ac:dyDescent="0.25">
      <c r="A549" s="39">
        <f t="shared" si="63"/>
        <v>542</v>
      </c>
      <c r="B549" s="33">
        <f t="shared" si="64"/>
        <v>0</v>
      </c>
      <c r="C549" s="33">
        <f t="shared" si="65"/>
        <v>0</v>
      </c>
      <c r="D549" s="40">
        <f t="shared" si="66"/>
        <v>0</v>
      </c>
      <c r="E549" s="286">
        <f t="shared" si="67"/>
        <v>0</v>
      </c>
      <c r="F549" s="287"/>
      <c r="G549" s="288"/>
      <c r="H549" s="78"/>
      <c r="I549" s="5"/>
      <c r="J549" s="5"/>
      <c r="K549" s="5"/>
      <c r="L549" s="5">
        <f t="shared" si="68"/>
        <v>-361</v>
      </c>
      <c r="M549" s="6">
        <f t="shared" si="69"/>
        <v>9.1666666666666667E-3</v>
      </c>
      <c r="N549" s="4"/>
    </row>
    <row r="550" spans="1:14" ht="13.5" thickBot="1" x14ac:dyDescent="0.25">
      <c r="A550" s="39">
        <f t="shared" si="63"/>
        <v>543</v>
      </c>
      <c r="B550" s="33">
        <f t="shared" si="64"/>
        <v>0</v>
      </c>
      <c r="C550" s="33">
        <f t="shared" si="65"/>
        <v>0</v>
      </c>
      <c r="D550" s="40">
        <f t="shared" si="66"/>
        <v>0</v>
      </c>
      <c r="E550" s="286">
        <f t="shared" si="67"/>
        <v>0</v>
      </c>
      <c r="F550" s="287"/>
      <c r="G550" s="288"/>
      <c r="H550" s="78"/>
      <c r="I550" s="5"/>
      <c r="J550" s="5"/>
      <c r="K550" s="5"/>
      <c r="L550" s="5">
        <f t="shared" si="68"/>
        <v>-362</v>
      </c>
      <c r="M550" s="6">
        <f t="shared" si="69"/>
        <v>9.1666666666666667E-3</v>
      </c>
      <c r="N550" s="4"/>
    </row>
    <row r="551" spans="1:14" ht="13.5" thickBot="1" x14ac:dyDescent="0.25">
      <c r="A551" s="39">
        <f t="shared" si="63"/>
        <v>544</v>
      </c>
      <c r="B551" s="33">
        <f t="shared" si="64"/>
        <v>0</v>
      </c>
      <c r="C551" s="33">
        <f t="shared" si="65"/>
        <v>0</v>
      </c>
      <c r="D551" s="40">
        <f t="shared" si="66"/>
        <v>0</v>
      </c>
      <c r="E551" s="286">
        <f t="shared" si="67"/>
        <v>0</v>
      </c>
      <c r="F551" s="287"/>
      <c r="G551" s="288"/>
      <c r="H551" s="78"/>
      <c r="I551" s="5"/>
      <c r="J551" s="5"/>
      <c r="K551" s="5"/>
      <c r="L551" s="5">
        <f t="shared" si="68"/>
        <v>-363</v>
      </c>
      <c r="M551" s="6">
        <f t="shared" si="69"/>
        <v>9.1666666666666667E-3</v>
      </c>
      <c r="N551" s="4"/>
    </row>
    <row r="552" spans="1:14" ht="13.5" thickBot="1" x14ac:dyDescent="0.25">
      <c r="A552" s="39">
        <f t="shared" si="63"/>
        <v>545</v>
      </c>
      <c r="B552" s="33">
        <f t="shared" si="64"/>
        <v>0</v>
      </c>
      <c r="C552" s="33">
        <f t="shared" si="65"/>
        <v>0</v>
      </c>
      <c r="D552" s="40">
        <f t="shared" si="66"/>
        <v>0</v>
      </c>
      <c r="E552" s="286">
        <f t="shared" si="67"/>
        <v>0</v>
      </c>
      <c r="F552" s="287"/>
      <c r="G552" s="288"/>
      <c r="H552" s="78"/>
      <c r="I552" s="5"/>
      <c r="J552" s="5"/>
      <c r="K552" s="5"/>
      <c r="L552" s="5">
        <f t="shared" si="68"/>
        <v>-364</v>
      </c>
      <c r="M552" s="6">
        <f t="shared" si="69"/>
        <v>9.1666666666666667E-3</v>
      </c>
      <c r="N552" s="4"/>
    </row>
    <row r="553" spans="1:14" ht="13.5" thickBot="1" x14ac:dyDescent="0.25">
      <c r="A553" s="39">
        <f t="shared" si="63"/>
        <v>546</v>
      </c>
      <c r="B553" s="33">
        <f t="shared" si="64"/>
        <v>0</v>
      </c>
      <c r="C553" s="33">
        <f t="shared" si="65"/>
        <v>0</v>
      </c>
      <c r="D553" s="40">
        <f t="shared" si="66"/>
        <v>0</v>
      </c>
      <c r="E553" s="286">
        <f t="shared" si="67"/>
        <v>0</v>
      </c>
      <c r="F553" s="287"/>
      <c r="G553" s="288"/>
      <c r="H553" s="78"/>
      <c r="I553" s="5"/>
      <c r="J553" s="5"/>
      <c r="K553" s="5"/>
      <c r="L553" s="5">
        <f t="shared" si="68"/>
        <v>-365</v>
      </c>
      <c r="M553" s="6">
        <f t="shared" si="69"/>
        <v>9.1666666666666667E-3</v>
      </c>
      <c r="N553" s="4"/>
    </row>
    <row r="554" spans="1:14" ht="13.5" thickBot="1" x14ac:dyDescent="0.25">
      <c r="A554" s="39">
        <f t="shared" si="63"/>
        <v>547</v>
      </c>
      <c r="B554" s="33">
        <f t="shared" si="64"/>
        <v>0</v>
      </c>
      <c r="C554" s="33">
        <f t="shared" si="65"/>
        <v>0</v>
      </c>
      <c r="D554" s="40">
        <f t="shared" si="66"/>
        <v>0</v>
      </c>
      <c r="E554" s="286">
        <f t="shared" si="67"/>
        <v>0</v>
      </c>
      <c r="F554" s="287"/>
      <c r="G554" s="288"/>
      <c r="H554" s="78"/>
      <c r="I554" s="5"/>
      <c r="J554" s="5"/>
      <c r="K554" s="5"/>
      <c r="L554" s="5">
        <f t="shared" si="68"/>
        <v>-366</v>
      </c>
      <c r="M554" s="6">
        <f t="shared" si="69"/>
        <v>9.1666666666666667E-3</v>
      </c>
      <c r="N554" s="4"/>
    </row>
    <row r="555" spans="1:14" ht="13.5" thickBot="1" x14ac:dyDescent="0.25">
      <c r="A555" s="39">
        <f t="shared" si="63"/>
        <v>548</v>
      </c>
      <c r="B555" s="33">
        <f t="shared" si="64"/>
        <v>0</v>
      </c>
      <c r="C555" s="33">
        <f t="shared" si="65"/>
        <v>0</v>
      </c>
      <c r="D555" s="40">
        <f t="shared" si="66"/>
        <v>0</v>
      </c>
      <c r="E555" s="286">
        <f t="shared" si="67"/>
        <v>0</v>
      </c>
      <c r="F555" s="287"/>
      <c r="G555" s="288"/>
      <c r="H555" s="78"/>
      <c r="I555" s="5"/>
      <c r="J555" s="5"/>
      <c r="K555" s="5"/>
      <c r="L555" s="5">
        <f t="shared" si="68"/>
        <v>-367</v>
      </c>
      <c r="M555" s="6">
        <f t="shared" si="69"/>
        <v>9.1666666666666667E-3</v>
      </c>
      <c r="N555" s="4"/>
    </row>
    <row r="556" spans="1:14" ht="13.5" thickBot="1" x14ac:dyDescent="0.25">
      <c r="A556" s="39">
        <f t="shared" si="63"/>
        <v>549</v>
      </c>
      <c r="B556" s="33">
        <f t="shared" si="64"/>
        <v>0</v>
      </c>
      <c r="C556" s="33">
        <f t="shared" si="65"/>
        <v>0</v>
      </c>
      <c r="D556" s="40">
        <f t="shared" si="66"/>
        <v>0</v>
      </c>
      <c r="E556" s="286">
        <f t="shared" si="67"/>
        <v>0</v>
      </c>
      <c r="F556" s="287"/>
      <c r="G556" s="288"/>
      <c r="H556" s="78"/>
      <c r="I556" s="5"/>
      <c r="J556" s="5"/>
      <c r="K556" s="5"/>
      <c r="L556" s="5">
        <f t="shared" si="68"/>
        <v>-368</v>
      </c>
      <c r="M556" s="6">
        <f t="shared" si="69"/>
        <v>9.1666666666666667E-3</v>
      </c>
      <c r="N556" s="4"/>
    </row>
    <row r="557" spans="1:14" ht="13.5" thickBot="1" x14ac:dyDescent="0.25">
      <c r="A557" s="39">
        <f t="shared" si="63"/>
        <v>550</v>
      </c>
      <c r="B557" s="33">
        <f t="shared" si="64"/>
        <v>0</v>
      </c>
      <c r="C557" s="33">
        <f t="shared" si="65"/>
        <v>0</v>
      </c>
      <c r="D557" s="40">
        <f t="shared" si="66"/>
        <v>0</v>
      </c>
      <c r="E557" s="286">
        <f t="shared" si="67"/>
        <v>0</v>
      </c>
      <c r="F557" s="287"/>
      <c r="G557" s="288"/>
      <c r="H557" s="78"/>
      <c r="I557" s="5"/>
      <c r="J557" s="5"/>
      <c r="K557" s="5"/>
      <c r="L557" s="5">
        <f t="shared" si="68"/>
        <v>-369</v>
      </c>
      <c r="M557" s="6">
        <f t="shared" si="69"/>
        <v>9.1666666666666667E-3</v>
      </c>
      <c r="N557" s="4"/>
    </row>
    <row r="558" spans="1:14" ht="13.5" thickBot="1" x14ac:dyDescent="0.25">
      <c r="A558" s="39">
        <f t="shared" si="63"/>
        <v>551</v>
      </c>
      <c r="B558" s="33">
        <f t="shared" si="64"/>
        <v>0</v>
      </c>
      <c r="C558" s="33">
        <f t="shared" si="65"/>
        <v>0</v>
      </c>
      <c r="D558" s="40">
        <f t="shared" si="66"/>
        <v>0</v>
      </c>
      <c r="E558" s="286">
        <f t="shared" si="67"/>
        <v>0</v>
      </c>
      <c r="F558" s="287"/>
      <c r="G558" s="288"/>
      <c r="H558" s="78"/>
      <c r="I558" s="5"/>
      <c r="J558" s="5"/>
      <c r="K558" s="5"/>
      <c r="L558" s="5">
        <f t="shared" si="68"/>
        <v>-370</v>
      </c>
      <c r="M558" s="6">
        <f t="shared" si="69"/>
        <v>9.1666666666666667E-3</v>
      </c>
      <c r="N558" s="4"/>
    </row>
    <row r="559" spans="1:14" ht="13.5" thickBot="1" x14ac:dyDescent="0.25">
      <c r="A559" s="39">
        <f t="shared" ref="A559:A607" si="70">A558+1</f>
        <v>552</v>
      </c>
      <c r="B559" s="33">
        <f t="shared" ref="B559:B607" si="71">IF(OR(B558&lt;0,B558&lt;E558),0,(IF(H558=0,B558-D558,B558-H558-D558)))</f>
        <v>0</v>
      </c>
      <c r="C559" s="33">
        <f t="shared" ref="C559:C607" si="72">B559*M559</f>
        <v>0</v>
      </c>
      <c r="D559" s="40">
        <f t="shared" ref="D559:D607" si="73">IF(B559&lt;=D558,B559,E559-C559)</f>
        <v>0</v>
      </c>
      <c r="E559" s="286">
        <f t="shared" ref="E559:E607" si="74">IF(B559&lt;=D558,B559+C559,IF($L$3=1,B559*(M559/(1-(1+M559)^-(L559-0))),$B$3*($M$8/(1-(1+$M$8)^-($L$8-0)))))</f>
        <v>0</v>
      </c>
      <c r="F559" s="287"/>
      <c r="G559" s="288"/>
      <c r="H559" s="78"/>
      <c r="I559" s="5"/>
      <c r="J559" s="5"/>
      <c r="K559" s="5"/>
      <c r="L559" s="5">
        <f t="shared" ref="L559:L607" si="75">L558-1</f>
        <v>-371</v>
      </c>
      <c r="M559" s="6">
        <f t="shared" ref="M559:M606" si="76">M558</f>
        <v>9.1666666666666667E-3</v>
      </c>
      <c r="N559" s="4"/>
    </row>
    <row r="560" spans="1:14" ht="13.5" thickBot="1" x14ac:dyDescent="0.25">
      <c r="A560" s="39">
        <f t="shared" si="70"/>
        <v>553</v>
      </c>
      <c r="B560" s="33">
        <f t="shared" si="71"/>
        <v>0</v>
      </c>
      <c r="C560" s="33">
        <f t="shared" si="72"/>
        <v>0</v>
      </c>
      <c r="D560" s="40">
        <f t="shared" si="73"/>
        <v>0</v>
      </c>
      <c r="E560" s="286">
        <f t="shared" si="74"/>
        <v>0</v>
      </c>
      <c r="F560" s="287"/>
      <c r="G560" s="288"/>
      <c r="H560" s="78"/>
      <c r="I560" s="5"/>
      <c r="J560" s="5"/>
      <c r="K560" s="5"/>
      <c r="L560" s="5">
        <f t="shared" si="75"/>
        <v>-372</v>
      </c>
      <c r="M560" s="6">
        <f t="shared" si="76"/>
        <v>9.1666666666666667E-3</v>
      </c>
      <c r="N560" s="4"/>
    </row>
    <row r="561" spans="1:14" ht="13.5" thickBot="1" x14ac:dyDescent="0.25">
      <c r="A561" s="39">
        <f t="shared" si="70"/>
        <v>554</v>
      </c>
      <c r="B561" s="33">
        <f t="shared" si="71"/>
        <v>0</v>
      </c>
      <c r="C561" s="33">
        <f t="shared" si="72"/>
        <v>0</v>
      </c>
      <c r="D561" s="40">
        <f t="shared" si="73"/>
        <v>0</v>
      </c>
      <c r="E561" s="286">
        <f t="shared" si="74"/>
        <v>0</v>
      </c>
      <c r="F561" s="287"/>
      <c r="G561" s="288"/>
      <c r="H561" s="78"/>
      <c r="I561" s="5"/>
      <c r="J561" s="5"/>
      <c r="K561" s="5"/>
      <c r="L561" s="5">
        <f t="shared" si="75"/>
        <v>-373</v>
      </c>
      <c r="M561" s="6">
        <f t="shared" si="76"/>
        <v>9.1666666666666667E-3</v>
      </c>
      <c r="N561" s="4"/>
    </row>
    <row r="562" spans="1:14" ht="13.5" thickBot="1" x14ac:dyDescent="0.25">
      <c r="A562" s="39">
        <f t="shared" si="70"/>
        <v>555</v>
      </c>
      <c r="B562" s="33">
        <f t="shared" si="71"/>
        <v>0</v>
      </c>
      <c r="C562" s="33">
        <f t="shared" si="72"/>
        <v>0</v>
      </c>
      <c r="D562" s="40">
        <f t="shared" si="73"/>
        <v>0</v>
      </c>
      <c r="E562" s="286">
        <f t="shared" si="74"/>
        <v>0</v>
      </c>
      <c r="F562" s="287"/>
      <c r="G562" s="288"/>
      <c r="H562" s="78"/>
      <c r="I562" s="5"/>
      <c r="J562" s="5"/>
      <c r="K562" s="5"/>
      <c r="L562" s="5">
        <f t="shared" si="75"/>
        <v>-374</v>
      </c>
      <c r="M562" s="6">
        <f t="shared" si="76"/>
        <v>9.1666666666666667E-3</v>
      </c>
      <c r="N562" s="4"/>
    </row>
    <row r="563" spans="1:14" ht="13.5" thickBot="1" x14ac:dyDescent="0.25">
      <c r="A563" s="39">
        <f t="shared" si="70"/>
        <v>556</v>
      </c>
      <c r="B563" s="33">
        <f t="shared" si="71"/>
        <v>0</v>
      </c>
      <c r="C563" s="33">
        <f t="shared" si="72"/>
        <v>0</v>
      </c>
      <c r="D563" s="40">
        <f t="shared" si="73"/>
        <v>0</v>
      </c>
      <c r="E563" s="286">
        <f t="shared" si="74"/>
        <v>0</v>
      </c>
      <c r="F563" s="287"/>
      <c r="G563" s="288"/>
      <c r="H563" s="78"/>
      <c r="I563" s="5"/>
      <c r="J563" s="5"/>
      <c r="K563" s="5"/>
      <c r="L563" s="5">
        <f t="shared" si="75"/>
        <v>-375</v>
      </c>
      <c r="M563" s="6">
        <f t="shared" si="76"/>
        <v>9.1666666666666667E-3</v>
      </c>
      <c r="N563" s="4"/>
    </row>
    <row r="564" spans="1:14" ht="13.5" thickBot="1" x14ac:dyDescent="0.25">
      <c r="A564" s="39">
        <f t="shared" si="70"/>
        <v>557</v>
      </c>
      <c r="B564" s="33">
        <f t="shared" si="71"/>
        <v>0</v>
      </c>
      <c r="C564" s="33">
        <f t="shared" si="72"/>
        <v>0</v>
      </c>
      <c r="D564" s="40">
        <f t="shared" si="73"/>
        <v>0</v>
      </c>
      <c r="E564" s="286">
        <f t="shared" si="74"/>
        <v>0</v>
      </c>
      <c r="F564" s="287"/>
      <c r="G564" s="288"/>
      <c r="H564" s="78"/>
      <c r="I564" s="5"/>
      <c r="J564" s="5"/>
      <c r="K564" s="5"/>
      <c r="L564" s="5">
        <f t="shared" si="75"/>
        <v>-376</v>
      </c>
      <c r="M564" s="6">
        <f t="shared" si="76"/>
        <v>9.1666666666666667E-3</v>
      </c>
      <c r="N564" s="4"/>
    </row>
    <row r="565" spans="1:14" ht="13.5" thickBot="1" x14ac:dyDescent="0.25">
      <c r="A565" s="39">
        <f t="shared" si="70"/>
        <v>558</v>
      </c>
      <c r="B565" s="33">
        <f t="shared" si="71"/>
        <v>0</v>
      </c>
      <c r="C565" s="33">
        <f t="shared" si="72"/>
        <v>0</v>
      </c>
      <c r="D565" s="40">
        <f t="shared" si="73"/>
        <v>0</v>
      </c>
      <c r="E565" s="286">
        <f t="shared" si="74"/>
        <v>0</v>
      </c>
      <c r="F565" s="287"/>
      <c r="G565" s="288"/>
      <c r="H565" s="78"/>
      <c r="I565" s="5"/>
      <c r="J565" s="5"/>
      <c r="K565" s="5"/>
      <c r="L565" s="5">
        <f t="shared" si="75"/>
        <v>-377</v>
      </c>
      <c r="M565" s="6">
        <f t="shared" si="76"/>
        <v>9.1666666666666667E-3</v>
      </c>
      <c r="N565" s="4"/>
    </row>
    <row r="566" spans="1:14" ht="13.5" thickBot="1" x14ac:dyDescent="0.25">
      <c r="A566" s="39">
        <f t="shared" si="70"/>
        <v>559</v>
      </c>
      <c r="B566" s="33">
        <f t="shared" si="71"/>
        <v>0</v>
      </c>
      <c r="C566" s="33">
        <f t="shared" si="72"/>
        <v>0</v>
      </c>
      <c r="D566" s="40">
        <f t="shared" si="73"/>
        <v>0</v>
      </c>
      <c r="E566" s="286">
        <f t="shared" si="74"/>
        <v>0</v>
      </c>
      <c r="F566" s="287"/>
      <c r="G566" s="288"/>
      <c r="H566" s="78"/>
      <c r="I566" s="5"/>
      <c r="J566" s="5"/>
      <c r="K566" s="5"/>
      <c r="L566" s="5">
        <f t="shared" si="75"/>
        <v>-378</v>
      </c>
      <c r="M566" s="6">
        <f t="shared" si="76"/>
        <v>9.1666666666666667E-3</v>
      </c>
      <c r="N566" s="4"/>
    </row>
    <row r="567" spans="1:14" ht="13.5" thickBot="1" x14ac:dyDescent="0.25">
      <c r="A567" s="39">
        <f t="shared" si="70"/>
        <v>560</v>
      </c>
      <c r="B567" s="33">
        <f t="shared" si="71"/>
        <v>0</v>
      </c>
      <c r="C567" s="33">
        <f t="shared" si="72"/>
        <v>0</v>
      </c>
      <c r="D567" s="40">
        <f t="shared" si="73"/>
        <v>0</v>
      </c>
      <c r="E567" s="286">
        <f t="shared" si="74"/>
        <v>0</v>
      </c>
      <c r="F567" s="287"/>
      <c r="G567" s="288"/>
      <c r="H567" s="78"/>
      <c r="I567" s="5"/>
      <c r="J567" s="5"/>
      <c r="K567" s="5"/>
      <c r="L567" s="5">
        <f t="shared" si="75"/>
        <v>-379</v>
      </c>
      <c r="M567" s="6">
        <f t="shared" si="76"/>
        <v>9.1666666666666667E-3</v>
      </c>
      <c r="N567" s="4"/>
    </row>
    <row r="568" spans="1:14" ht="13.5" thickBot="1" x14ac:dyDescent="0.25">
      <c r="A568" s="39">
        <f t="shared" si="70"/>
        <v>561</v>
      </c>
      <c r="B568" s="33">
        <f t="shared" si="71"/>
        <v>0</v>
      </c>
      <c r="C568" s="33">
        <f t="shared" si="72"/>
        <v>0</v>
      </c>
      <c r="D568" s="40">
        <f t="shared" si="73"/>
        <v>0</v>
      </c>
      <c r="E568" s="286">
        <f t="shared" si="74"/>
        <v>0</v>
      </c>
      <c r="F568" s="287"/>
      <c r="G568" s="288"/>
      <c r="H568" s="78"/>
      <c r="I568" s="5"/>
      <c r="J568" s="5"/>
      <c r="K568" s="5"/>
      <c r="L568" s="5">
        <f t="shared" si="75"/>
        <v>-380</v>
      </c>
      <c r="M568" s="6">
        <f t="shared" si="76"/>
        <v>9.1666666666666667E-3</v>
      </c>
      <c r="N568" s="4"/>
    </row>
    <row r="569" spans="1:14" ht="13.5" thickBot="1" x14ac:dyDescent="0.25">
      <c r="A569" s="39">
        <f t="shared" si="70"/>
        <v>562</v>
      </c>
      <c r="B569" s="33">
        <f t="shared" si="71"/>
        <v>0</v>
      </c>
      <c r="C569" s="33">
        <f t="shared" si="72"/>
        <v>0</v>
      </c>
      <c r="D569" s="40">
        <f t="shared" si="73"/>
        <v>0</v>
      </c>
      <c r="E569" s="286">
        <f t="shared" si="74"/>
        <v>0</v>
      </c>
      <c r="F569" s="287"/>
      <c r="G569" s="288"/>
      <c r="H569" s="78"/>
      <c r="I569" s="5"/>
      <c r="J569" s="5"/>
      <c r="K569" s="5"/>
      <c r="L569" s="5">
        <f t="shared" si="75"/>
        <v>-381</v>
      </c>
      <c r="M569" s="6">
        <f t="shared" si="76"/>
        <v>9.1666666666666667E-3</v>
      </c>
      <c r="N569" s="4"/>
    </row>
    <row r="570" spans="1:14" ht="13.5" thickBot="1" x14ac:dyDescent="0.25">
      <c r="A570" s="39">
        <f t="shared" si="70"/>
        <v>563</v>
      </c>
      <c r="B570" s="33">
        <f t="shared" si="71"/>
        <v>0</v>
      </c>
      <c r="C570" s="33">
        <f t="shared" si="72"/>
        <v>0</v>
      </c>
      <c r="D570" s="40">
        <f t="shared" si="73"/>
        <v>0</v>
      </c>
      <c r="E570" s="286">
        <f t="shared" si="74"/>
        <v>0</v>
      </c>
      <c r="F570" s="287"/>
      <c r="G570" s="288"/>
      <c r="H570" s="78"/>
      <c r="I570" s="5"/>
      <c r="J570" s="5"/>
      <c r="K570" s="5"/>
      <c r="L570" s="5">
        <f t="shared" si="75"/>
        <v>-382</v>
      </c>
      <c r="M570" s="6">
        <f t="shared" si="76"/>
        <v>9.1666666666666667E-3</v>
      </c>
      <c r="N570" s="4"/>
    </row>
    <row r="571" spans="1:14" ht="13.5" thickBot="1" x14ac:dyDescent="0.25">
      <c r="A571" s="39">
        <f t="shared" si="70"/>
        <v>564</v>
      </c>
      <c r="B571" s="33">
        <f t="shared" si="71"/>
        <v>0</v>
      </c>
      <c r="C571" s="33">
        <f t="shared" si="72"/>
        <v>0</v>
      </c>
      <c r="D571" s="40">
        <f t="shared" si="73"/>
        <v>0</v>
      </c>
      <c r="E571" s="286">
        <f t="shared" si="74"/>
        <v>0</v>
      </c>
      <c r="F571" s="287"/>
      <c r="G571" s="288"/>
      <c r="H571" s="78"/>
      <c r="I571" s="5"/>
      <c r="J571" s="5"/>
      <c r="K571" s="5"/>
      <c r="L571" s="5">
        <f t="shared" si="75"/>
        <v>-383</v>
      </c>
      <c r="M571" s="6">
        <f t="shared" si="76"/>
        <v>9.1666666666666667E-3</v>
      </c>
      <c r="N571" s="4"/>
    </row>
    <row r="572" spans="1:14" ht="13.5" thickBot="1" x14ac:dyDescent="0.25">
      <c r="A572" s="39">
        <f t="shared" si="70"/>
        <v>565</v>
      </c>
      <c r="B572" s="33">
        <f t="shared" si="71"/>
        <v>0</v>
      </c>
      <c r="C572" s="33">
        <f t="shared" si="72"/>
        <v>0</v>
      </c>
      <c r="D572" s="40">
        <f t="shared" si="73"/>
        <v>0</v>
      </c>
      <c r="E572" s="286">
        <f t="shared" si="74"/>
        <v>0</v>
      </c>
      <c r="F572" s="287"/>
      <c r="G572" s="288"/>
      <c r="H572" s="78"/>
      <c r="I572" s="5"/>
      <c r="J572" s="5"/>
      <c r="K572" s="5"/>
      <c r="L572" s="5">
        <f t="shared" si="75"/>
        <v>-384</v>
      </c>
      <c r="M572" s="6">
        <f t="shared" si="76"/>
        <v>9.1666666666666667E-3</v>
      </c>
      <c r="N572" s="4"/>
    </row>
    <row r="573" spans="1:14" ht="13.5" thickBot="1" x14ac:dyDescent="0.25">
      <c r="A573" s="39">
        <f t="shared" si="70"/>
        <v>566</v>
      </c>
      <c r="B573" s="33">
        <f t="shared" si="71"/>
        <v>0</v>
      </c>
      <c r="C573" s="33">
        <f t="shared" si="72"/>
        <v>0</v>
      </c>
      <c r="D573" s="40">
        <f t="shared" si="73"/>
        <v>0</v>
      </c>
      <c r="E573" s="286">
        <f t="shared" si="74"/>
        <v>0</v>
      </c>
      <c r="F573" s="287"/>
      <c r="G573" s="288"/>
      <c r="H573" s="78"/>
      <c r="I573" s="5"/>
      <c r="J573" s="5"/>
      <c r="K573" s="5"/>
      <c r="L573" s="5">
        <f t="shared" si="75"/>
        <v>-385</v>
      </c>
      <c r="M573" s="6">
        <f t="shared" si="76"/>
        <v>9.1666666666666667E-3</v>
      </c>
      <c r="N573" s="4"/>
    </row>
    <row r="574" spans="1:14" ht="13.5" thickBot="1" x14ac:dyDescent="0.25">
      <c r="A574" s="39">
        <f t="shared" si="70"/>
        <v>567</v>
      </c>
      <c r="B574" s="33">
        <f t="shared" si="71"/>
        <v>0</v>
      </c>
      <c r="C574" s="33">
        <f t="shared" si="72"/>
        <v>0</v>
      </c>
      <c r="D574" s="40">
        <f t="shared" si="73"/>
        <v>0</v>
      </c>
      <c r="E574" s="286">
        <f t="shared" si="74"/>
        <v>0</v>
      </c>
      <c r="F574" s="287"/>
      <c r="G574" s="288"/>
      <c r="H574" s="78"/>
      <c r="I574" s="5"/>
      <c r="J574" s="5"/>
      <c r="K574" s="5"/>
      <c r="L574" s="5">
        <f t="shared" si="75"/>
        <v>-386</v>
      </c>
      <c r="M574" s="6">
        <f t="shared" si="76"/>
        <v>9.1666666666666667E-3</v>
      </c>
      <c r="N574" s="4"/>
    </row>
    <row r="575" spans="1:14" ht="13.5" thickBot="1" x14ac:dyDescent="0.25">
      <c r="A575" s="39">
        <f t="shared" si="70"/>
        <v>568</v>
      </c>
      <c r="B575" s="33">
        <f t="shared" si="71"/>
        <v>0</v>
      </c>
      <c r="C575" s="33">
        <f t="shared" si="72"/>
        <v>0</v>
      </c>
      <c r="D575" s="40">
        <f t="shared" si="73"/>
        <v>0</v>
      </c>
      <c r="E575" s="286">
        <f t="shared" si="74"/>
        <v>0</v>
      </c>
      <c r="F575" s="287"/>
      <c r="G575" s="288"/>
      <c r="H575" s="78"/>
      <c r="I575" s="5"/>
      <c r="J575" s="5"/>
      <c r="K575" s="5"/>
      <c r="L575" s="5">
        <f t="shared" si="75"/>
        <v>-387</v>
      </c>
      <c r="M575" s="6">
        <f t="shared" si="76"/>
        <v>9.1666666666666667E-3</v>
      </c>
      <c r="N575" s="4"/>
    </row>
    <row r="576" spans="1:14" ht="13.5" thickBot="1" x14ac:dyDescent="0.25">
      <c r="A576" s="39">
        <f t="shared" si="70"/>
        <v>569</v>
      </c>
      <c r="B576" s="33">
        <f t="shared" si="71"/>
        <v>0</v>
      </c>
      <c r="C576" s="33">
        <f t="shared" si="72"/>
        <v>0</v>
      </c>
      <c r="D576" s="40">
        <f t="shared" si="73"/>
        <v>0</v>
      </c>
      <c r="E576" s="286">
        <f t="shared" si="74"/>
        <v>0</v>
      </c>
      <c r="F576" s="287"/>
      <c r="G576" s="288"/>
      <c r="H576" s="78"/>
      <c r="I576" s="5"/>
      <c r="J576" s="5"/>
      <c r="K576" s="5"/>
      <c r="L576" s="5">
        <f t="shared" si="75"/>
        <v>-388</v>
      </c>
      <c r="M576" s="6">
        <f t="shared" si="76"/>
        <v>9.1666666666666667E-3</v>
      </c>
      <c r="N576" s="4"/>
    </row>
    <row r="577" spans="1:14" ht="13.5" thickBot="1" x14ac:dyDescent="0.25">
      <c r="A577" s="39">
        <f t="shared" si="70"/>
        <v>570</v>
      </c>
      <c r="B577" s="33">
        <f t="shared" si="71"/>
        <v>0</v>
      </c>
      <c r="C577" s="33">
        <f t="shared" si="72"/>
        <v>0</v>
      </c>
      <c r="D577" s="40">
        <f t="shared" si="73"/>
        <v>0</v>
      </c>
      <c r="E577" s="286">
        <f t="shared" si="74"/>
        <v>0</v>
      </c>
      <c r="F577" s="287"/>
      <c r="G577" s="288"/>
      <c r="H577" s="78"/>
      <c r="I577" s="5"/>
      <c r="J577" s="5"/>
      <c r="K577" s="5"/>
      <c r="L577" s="5">
        <f t="shared" si="75"/>
        <v>-389</v>
      </c>
      <c r="M577" s="6">
        <f t="shared" si="76"/>
        <v>9.1666666666666667E-3</v>
      </c>
      <c r="N577" s="4"/>
    </row>
    <row r="578" spans="1:14" ht="13.5" thickBot="1" x14ac:dyDescent="0.25">
      <c r="A578" s="39">
        <f t="shared" si="70"/>
        <v>571</v>
      </c>
      <c r="B578" s="33">
        <f t="shared" si="71"/>
        <v>0</v>
      </c>
      <c r="C578" s="33">
        <f t="shared" si="72"/>
        <v>0</v>
      </c>
      <c r="D578" s="40">
        <f t="shared" si="73"/>
        <v>0</v>
      </c>
      <c r="E578" s="286">
        <f t="shared" si="74"/>
        <v>0</v>
      </c>
      <c r="F578" s="287"/>
      <c r="G578" s="288"/>
      <c r="H578" s="78"/>
      <c r="I578" s="5"/>
      <c r="J578" s="5"/>
      <c r="K578" s="5"/>
      <c r="L578" s="5">
        <f t="shared" si="75"/>
        <v>-390</v>
      </c>
      <c r="M578" s="6">
        <f t="shared" si="76"/>
        <v>9.1666666666666667E-3</v>
      </c>
      <c r="N578" s="4"/>
    </row>
    <row r="579" spans="1:14" ht="13.5" thickBot="1" x14ac:dyDescent="0.25">
      <c r="A579" s="39">
        <f t="shared" si="70"/>
        <v>572</v>
      </c>
      <c r="B579" s="33">
        <f t="shared" si="71"/>
        <v>0</v>
      </c>
      <c r="C579" s="33">
        <f t="shared" si="72"/>
        <v>0</v>
      </c>
      <c r="D579" s="40">
        <f t="shared" si="73"/>
        <v>0</v>
      </c>
      <c r="E579" s="286">
        <f t="shared" si="74"/>
        <v>0</v>
      </c>
      <c r="F579" s="287"/>
      <c r="G579" s="288"/>
      <c r="H579" s="78"/>
      <c r="I579" s="5"/>
      <c r="J579" s="5"/>
      <c r="K579" s="5"/>
      <c r="L579" s="5">
        <f t="shared" si="75"/>
        <v>-391</v>
      </c>
      <c r="M579" s="6">
        <f t="shared" si="76"/>
        <v>9.1666666666666667E-3</v>
      </c>
      <c r="N579" s="4"/>
    </row>
    <row r="580" spans="1:14" ht="13.5" thickBot="1" x14ac:dyDescent="0.25">
      <c r="A580" s="39">
        <f t="shared" si="70"/>
        <v>573</v>
      </c>
      <c r="B580" s="33">
        <f t="shared" si="71"/>
        <v>0</v>
      </c>
      <c r="C580" s="33">
        <f t="shared" si="72"/>
        <v>0</v>
      </c>
      <c r="D580" s="40">
        <f t="shared" si="73"/>
        <v>0</v>
      </c>
      <c r="E580" s="286">
        <f t="shared" si="74"/>
        <v>0</v>
      </c>
      <c r="F580" s="287"/>
      <c r="G580" s="288"/>
      <c r="H580" s="78"/>
      <c r="I580" s="5"/>
      <c r="J580" s="5"/>
      <c r="K580" s="5"/>
      <c r="L580" s="5">
        <f t="shared" si="75"/>
        <v>-392</v>
      </c>
      <c r="M580" s="6">
        <f t="shared" si="76"/>
        <v>9.1666666666666667E-3</v>
      </c>
      <c r="N580" s="4"/>
    </row>
    <row r="581" spans="1:14" ht="13.5" thickBot="1" x14ac:dyDescent="0.25">
      <c r="A581" s="39">
        <f t="shared" si="70"/>
        <v>574</v>
      </c>
      <c r="B581" s="33">
        <f t="shared" si="71"/>
        <v>0</v>
      </c>
      <c r="C581" s="33">
        <f t="shared" si="72"/>
        <v>0</v>
      </c>
      <c r="D581" s="40">
        <f t="shared" si="73"/>
        <v>0</v>
      </c>
      <c r="E581" s="286">
        <f t="shared" si="74"/>
        <v>0</v>
      </c>
      <c r="F581" s="287"/>
      <c r="G581" s="288"/>
      <c r="H581" s="78"/>
      <c r="I581" s="5"/>
      <c r="J581" s="5"/>
      <c r="K581" s="5"/>
      <c r="L581" s="5">
        <f t="shared" si="75"/>
        <v>-393</v>
      </c>
      <c r="M581" s="6">
        <f t="shared" si="76"/>
        <v>9.1666666666666667E-3</v>
      </c>
      <c r="N581" s="4"/>
    </row>
    <row r="582" spans="1:14" ht="13.5" thickBot="1" x14ac:dyDescent="0.25">
      <c r="A582" s="39">
        <f t="shared" si="70"/>
        <v>575</v>
      </c>
      <c r="B582" s="33">
        <f t="shared" si="71"/>
        <v>0</v>
      </c>
      <c r="C582" s="33">
        <f t="shared" si="72"/>
        <v>0</v>
      </c>
      <c r="D582" s="40">
        <f t="shared" si="73"/>
        <v>0</v>
      </c>
      <c r="E582" s="286">
        <f t="shared" si="74"/>
        <v>0</v>
      </c>
      <c r="F582" s="287"/>
      <c r="G582" s="288"/>
      <c r="H582" s="78"/>
      <c r="I582" s="5"/>
      <c r="J582" s="5"/>
      <c r="K582" s="5"/>
      <c r="L582" s="5">
        <f t="shared" si="75"/>
        <v>-394</v>
      </c>
      <c r="M582" s="6">
        <f t="shared" si="76"/>
        <v>9.1666666666666667E-3</v>
      </c>
      <c r="N582" s="4"/>
    </row>
    <row r="583" spans="1:14" ht="13.5" thickBot="1" x14ac:dyDescent="0.25">
      <c r="A583" s="39">
        <f t="shared" si="70"/>
        <v>576</v>
      </c>
      <c r="B583" s="33">
        <f t="shared" si="71"/>
        <v>0</v>
      </c>
      <c r="C583" s="33">
        <f t="shared" si="72"/>
        <v>0</v>
      </c>
      <c r="D583" s="40">
        <f t="shared" si="73"/>
        <v>0</v>
      </c>
      <c r="E583" s="286">
        <f t="shared" si="74"/>
        <v>0</v>
      </c>
      <c r="F583" s="287"/>
      <c r="G583" s="288"/>
      <c r="H583" s="78"/>
      <c r="I583" s="5"/>
      <c r="J583" s="5"/>
      <c r="K583" s="5"/>
      <c r="L583" s="5">
        <f t="shared" si="75"/>
        <v>-395</v>
      </c>
      <c r="M583" s="6">
        <f t="shared" si="76"/>
        <v>9.1666666666666667E-3</v>
      </c>
      <c r="N583" s="4"/>
    </row>
    <row r="584" spans="1:14" ht="13.5" thickBot="1" x14ac:dyDescent="0.25">
      <c r="A584" s="39">
        <f t="shared" si="70"/>
        <v>577</v>
      </c>
      <c r="B584" s="33">
        <f t="shared" si="71"/>
        <v>0</v>
      </c>
      <c r="C584" s="33">
        <f t="shared" si="72"/>
        <v>0</v>
      </c>
      <c r="D584" s="40">
        <f t="shared" si="73"/>
        <v>0</v>
      </c>
      <c r="E584" s="286">
        <f t="shared" si="74"/>
        <v>0</v>
      </c>
      <c r="F584" s="287"/>
      <c r="G584" s="288"/>
      <c r="H584" s="78"/>
      <c r="I584" s="5"/>
      <c r="J584" s="5"/>
      <c r="K584" s="5"/>
      <c r="L584" s="5">
        <f t="shared" si="75"/>
        <v>-396</v>
      </c>
      <c r="M584" s="6">
        <f t="shared" si="76"/>
        <v>9.1666666666666667E-3</v>
      </c>
      <c r="N584" s="4"/>
    </row>
    <row r="585" spans="1:14" ht="13.5" thickBot="1" x14ac:dyDescent="0.25">
      <c r="A585" s="39">
        <f t="shared" si="70"/>
        <v>578</v>
      </c>
      <c r="B585" s="33">
        <f t="shared" si="71"/>
        <v>0</v>
      </c>
      <c r="C585" s="33">
        <f t="shared" si="72"/>
        <v>0</v>
      </c>
      <c r="D585" s="40">
        <f t="shared" si="73"/>
        <v>0</v>
      </c>
      <c r="E585" s="286">
        <f t="shared" si="74"/>
        <v>0</v>
      </c>
      <c r="F585" s="287"/>
      <c r="G585" s="288"/>
      <c r="H585" s="78"/>
      <c r="I585" s="5"/>
      <c r="J585" s="5"/>
      <c r="K585" s="5"/>
      <c r="L585" s="5">
        <f t="shared" si="75"/>
        <v>-397</v>
      </c>
      <c r="M585" s="6">
        <f t="shared" si="76"/>
        <v>9.1666666666666667E-3</v>
      </c>
      <c r="N585" s="4"/>
    </row>
    <row r="586" spans="1:14" ht="13.5" thickBot="1" x14ac:dyDescent="0.25">
      <c r="A586" s="39">
        <f t="shared" si="70"/>
        <v>579</v>
      </c>
      <c r="B586" s="33">
        <f t="shared" si="71"/>
        <v>0</v>
      </c>
      <c r="C586" s="33">
        <f t="shared" si="72"/>
        <v>0</v>
      </c>
      <c r="D586" s="40">
        <f t="shared" si="73"/>
        <v>0</v>
      </c>
      <c r="E586" s="286">
        <f t="shared" si="74"/>
        <v>0</v>
      </c>
      <c r="F586" s="287"/>
      <c r="G586" s="288"/>
      <c r="H586" s="78"/>
      <c r="I586" s="5"/>
      <c r="J586" s="5"/>
      <c r="K586" s="5"/>
      <c r="L586" s="5">
        <f t="shared" si="75"/>
        <v>-398</v>
      </c>
      <c r="M586" s="6">
        <f t="shared" si="76"/>
        <v>9.1666666666666667E-3</v>
      </c>
      <c r="N586" s="4"/>
    </row>
    <row r="587" spans="1:14" ht="13.5" thickBot="1" x14ac:dyDescent="0.25">
      <c r="A587" s="39">
        <f t="shared" si="70"/>
        <v>580</v>
      </c>
      <c r="B587" s="33">
        <f t="shared" si="71"/>
        <v>0</v>
      </c>
      <c r="C587" s="33">
        <f t="shared" si="72"/>
        <v>0</v>
      </c>
      <c r="D587" s="40">
        <f t="shared" si="73"/>
        <v>0</v>
      </c>
      <c r="E587" s="286">
        <f t="shared" si="74"/>
        <v>0</v>
      </c>
      <c r="F587" s="287"/>
      <c r="G587" s="288"/>
      <c r="H587" s="78"/>
      <c r="I587" s="5"/>
      <c r="J587" s="5"/>
      <c r="K587" s="5"/>
      <c r="L587" s="5">
        <f t="shared" si="75"/>
        <v>-399</v>
      </c>
      <c r="M587" s="6">
        <f t="shared" si="76"/>
        <v>9.1666666666666667E-3</v>
      </c>
      <c r="N587" s="4"/>
    </row>
    <row r="588" spans="1:14" ht="13.5" thickBot="1" x14ac:dyDescent="0.25">
      <c r="A588" s="39">
        <f t="shared" si="70"/>
        <v>581</v>
      </c>
      <c r="B588" s="33">
        <f t="shared" si="71"/>
        <v>0</v>
      </c>
      <c r="C588" s="33">
        <f t="shared" si="72"/>
        <v>0</v>
      </c>
      <c r="D588" s="40">
        <f t="shared" si="73"/>
        <v>0</v>
      </c>
      <c r="E588" s="286">
        <f t="shared" si="74"/>
        <v>0</v>
      </c>
      <c r="F588" s="287"/>
      <c r="G588" s="288"/>
      <c r="H588" s="78"/>
      <c r="I588" s="5"/>
      <c r="J588" s="5"/>
      <c r="K588" s="5"/>
      <c r="L588" s="5">
        <f t="shared" si="75"/>
        <v>-400</v>
      </c>
      <c r="M588" s="6">
        <f t="shared" si="76"/>
        <v>9.1666666666666667E-3</v>
      </c>
      <c r="N588" s="4"/>
    </row>
    <row r="589" spans="1:14" ht="13.5" thickBot="1" x14ac:dyDescent="0.25">
      <c r="A589" s="39">
        <f t="shared" si="70"/>
        <v>582</v>
      </c>
      <c r="B589" s="33">
        <f t="shared" si="71"/>
        <v>0</v>
      </c>
      <c r="C589" s="33">
        <f t="shared" si="72"/>
        <v>0</v>
      </c>
      <c r="D589" s="40">
        <f t="shared" si="73"/>
        <v>0</v>
      </c>
      <c r="E589" s="286">
        <f t="shared" si="74"/>
        <v>0</v>
      </c>
      <c r="F589" s="287"/>
      <c r="G589" s="288"/>
      <c r="H589" s="78"/>
      <c r="I589" s="5"/>
      <c r="J589" s="5"/>
      <c r="K589" s="5"/>
      <c r="L589" s="5">
        <f t="shared" si="75"/>
        <v>-401</v>
      </c>
      <c r="M589" s="6">
        <f t="shared" si="76"/>
        <v>9.1666666666666667E-3</v>
      </c>
      <c r="N589" s="4"/>
    </row>
    <row r="590" spans="1:14" ht="13.5" thickBot="1" x14ac:dyDescent="0.25">
      <c r="A590" s="39">
        <f t="shared" si="70"/>
        <v>583</v>
      </c>
      <c r="B590" s="33">
        <f t="shared" si="71"/>
        <v>0</v>
      </c>
      <c r="C590" s="33">
        <f t="shared" si="72"/>
        <v>0</v>
      </c>
      <c r="D590" s="40">
        <f t="shared" si="73"/>
        <v>0</v>
      </c>
      <c r="E590" s="286">
        <f t="shared" si="74"/>
        <v>0</v>
      </c>
      <c r="F590" s="287"/>
      <c r="G590" s="288"/>
      <c r="H590" s="78"/>
      <c r="I590" s="5"/>
      <c r="J590" s="5"/>
      <c r="K590" s="5"/>
      <c r="L590" s="5">
        <f t="shared" si="75"/>
        <v>-402</v>
      </c>
      <c r="M590" s="6">
        <f t="shared" si="76"/>
        <v>9.1666666666666667E-3</v>
      </c>
      <c r="N590" s="4"/>
    </row>
    <row r="591" spans="1:14" ht="13.5" thickBot="1" x14ac:dyDescent="0.25">
      <c r="A591" s="39">
        <f t="shared" si="70"/>
        <v>584</v>
      </c>
      <c r="B591" s="33">
        <f t="shared" si="71"/>
        <v>0</v>
      </c>
      <c r="C591" s="33">
        <f t="shared" si="72"/>
        <v>0</v>
      </c>
      <c r="D591" s="40">
        <f t="shared" si="73"/>
        <v>0</v>
      </c>
      <c r="E591" s="286">
        <f t="shared" si="74"/>
        <v>0</v>
      </c>
      <c r="F591" s="287"/>
      <c r="G591" s="288"/>
      <c r="H591" s="78"/>
      <c r="I591" s="5"/>
      <c r="J591" s="5"/>
      <c r="K591" s="5"/>
      <c r="L591" s="5">
        <f t="shared" si="75"/>
        <v>-403</v>
      </c>
      <c r="M591" s="6">
        <f t="shared" si="76"/>
        <v>9.1666666666666667E-3</v>
      </c>
      <c r="N591" s="4"/>
    </row>
    <row r="592" spans="1:14" ht="13.5" thickBot="1" x14ac:dyDescent="0.25">
      <c r="A592" s="39">
        <f t="shared" si="70"/>
        <v>585</v>
      </c>
      <c r="B592" s="33">
        <f t="shared" si="71"/>
        <v>0</v>
      </c>
      <c r="C592" s="33">
        <f t="shared" si="72"/>
        <v>0</v>
      </c>
      <c r="D592" s="40">
        <f t="shared" si="73"/>
        <v>0</v>
      </c>
      <c r="E592" s="286">
        <f t="shared" si="74"/>
        <v>0</v>
      </c>
      <c r="F592" s="287"/>
      <c r="G592" s="288"/>
      <c r="H592" s="78"/>
      <c r="I592" s="5"/>
      <c r="J592" s="5"/>
      <c r="K592" s="5"/>
      <c r="L592" s="5">
        <f t="shared" si="75"/>
        <v>-404</v>
      </c>
      <c r="M592" s="6">
        <f t="shared" si="76"/>
        <v>9.1666666666666667E-3</v>
      </c>
      <c r="N592" s="4"/>
    </row>
    <row r="593" spans="1:14" ht="13.5" thickBot="1" x14ac:dyDescent="0.25">
      <c r="A593" s="39">
        <f t="shared" si="70"/>
        <v>586</v>
      </c>
      <c r="B593" s="33">
        <f t="shared" si="71"/>
        <v>0</v>
      </c>
      <c r="C593" s="33">
        <f t="shared" si="72"/>
        <v>0</v>
      </c>
      <c r="D593" s="40">
        <f t="shared" si="73"/>
        <v>0</v>
      </c>
      <c r="E593" s="286">
        <f t="shared" si="74"/>
        <v>0</v>
      </c>
      <c r="F593" s="287"/>
      <c r="G593" s="288"/>
      <c r="H593" s="78"/>
      <c r="I593" s="5"/>
      <c r="J593" s="5"/>
      <c r="K593" s="5"/>
      <c r="L593" s="5">
        <f t="shared" si="75"/>
        <v>-405</v>
      </c>
      <c r="M593" s="6">
        <f t="shared" si="76"/>
        <v>9.1666666666666667E-3</v>
      </c>
      <c r="N593" s="4"/>
    </row>
    <row r="594" spans="1:14" ht="13.5" thickBot="1" x14ac:dyDescent="0.25">
      <c r="A594" s="39">
        <f t="shared" si="70"/>
        <v>587</v>
      </c>
      <c r="B594" s="33">
        <f t="shared" si="71"/>
        <v>0</v>
      </c>
      <c r="C594" s="33">
        <f t="shared" si="72"/>
        <v>0</v>
      </c>
      <c r="D594" s="40">
        <f t="shared" si="73"/>
        <v>0</v>
      </c>
      <c r="E594" s="286">
        <f t="shared" si="74"/>
        <v>0</v>
      </c>
      <c r="F594" s="287"/>
      <c r="G594" s="288"/>
      <c r="H594" s="78"/>
      <c r="I594" s="5"/>
      <c r="J594" s="5"/>
      <c r="K594" s="5"/>
      <c r="L594" s="5">
        <f t="shared" si="75"/>
        <v>-406</v>
      </c>
      <c r="M594" s="6">
        <f t="shared" si="76"/>
        <v>9.1666666666666667E-3</v>
      </c>
      <c r="N594" s="4"/>
    </row>
    <row r="595" spans="1:14" ht="13.5" thickBot="1" x14ac:dyDescent="0.25">
      <c r="A595" s="39">
        <f t="shared" si="70"/>
        <v>588</v>
      </c>
      <c r="B595" s="33">
        <f t="shared" si="71"/>
        <v>0</v>
      </c>
      <c r="C595" s="33">
        <f t="shared" si="72"/>
        <v>0</v>
      </c>
      <c r="D595" s="40">
        <f t="shared" si="73"/>
        <v>0</v>
      </c>
      <c r="E595" s="286">
        <f t="shared" si="74"/>
        <v>0</v>
      </c>
      <c r="F595" s="287"/>
      <c r="G595" s="288"/>
      <c r="H595" s="78"/>
      <c r="I595" s="5"/>
      <c r="J595" s="5"/>
      <c r="K595" s="5"/>
      <c r="L595" s="5">
        <f t="shared" si="75"/>
        <v>-407</v>
      </c>
      <c r="M595" s="6">
        <f t="shared" si="76"/>
        <v>9.1666666666666667E-3</v>
      </c>
      <c r="N595" s="4"/>
    </row>
    <row r="596" spans="1:14" ht="13.5" thickBot="1" x14ac:dyDescent="0.25">
      <c r="A596" s="39">
        <f t="shared" si="70"/>
        <v>589</v>
      </c>
      <c r="B596" s="33">
        <f t="shared" si="71"/>
        <v>0</v>
      </c>
      <c r="C596" s="33">
        <f t="shared" si="72"/>
        <v>0</v>
      </c>
      <c r="D596" s="40">
        <f t="shared" si="73"/>
        <v>0</v>
      </c>
      <c r="E596" s="286">
        <f t="shared" si="74"/>
        <v>0</v>
      </c>
      <c r="F596" s="287"/>
      <c r="G596" s="288"/>
      <c r="H596" s="78"/>
      <c r="I596" s="5"/>
      <c r="J596" s="5"/>
      <c r="K596" s="5"/>
      <c r="L596" s="5">
        <f t="shared" si="75"/>
        <v>-408</v>
      </c>
      <c r="M596" s="6">
        <f t="shared" si="76"/>
        <v>9.1666666666666667E-3</v>
      </c>
      <c r="N596" s="4"/>
    </row>
    <row r="597" spans="1:14" ht="13.5" thickBot="1" x14ac:dyDescent="0.25">
      <c r="A597" s="39">
        <f t="shared" si="70"/>
        <v>590</v>
      </c>
      <c r="B597" s="33">
        <f t="shared" si="71"/>
        <v>0</v>
      </c>
      <c r="C597" s="33">
        <f t="shared" si="72"/>
        <v>0</v>
      </c>
      <c r="D597" s="40">
        <f t="shared" si="73"/>
        <v>0</v>
      </c>
      <c r="E597" s="286">
        <f t="shared" si="74"/>
        <v>0</v>
      </c>
      <c r="F597" s="287"/>
      <c r="G597" s="288"/>
      <c r="H597" s="78"/>
      <c r="I597" s="5"/>
      <c r="J597" s="5"/>
      <c r="K597" s="5"/>
      <c r="L597" s="5">
        <f t="shared" si="75"/>
        <v>-409</v>
      </c>
      <c r="M597" s="6">
        <f t="shared" si="76"/>
        <v>9.1666666666666667E-3</v>
      </c>
      <c r="N597" s="4"/>
    </row>
    <row r="598" spans="1:14" ht="13.5" thickBot="1" x14ac:dyDescent="0.25">
      <c r="A598" s="39">
        <f t="shared" si="70"/>
        <v>591</v>
      </c>
      <c r="B598" s="33">
        <f t="shared" si="71"/>
        <v>0</v>
      </c>
      <c r="C598" s="33">
        <f t="shared" si="72"/>
        <v>0</v>
      </c>
      <c r="D598" s="40">
        <f t="shared" si="73"/>
        <v>0</v>
      </c>
      <c r="E598" s="286">
        <f t="shared" si="74"/>
        <v>0</v>
      </c>
      <c r="F598" s="287"/>
      <c r="G598" s="288"/>
      <c r="H598" s="78"/>
      <c r="I598" s="5"/>
      <c r="J598" s="5"/>
      <c r="K598" s="5"/>
      <c r="L598" s="5">
        <f t="shared" si="75"/>
        <v>-410</v>
      </c>
      <c r="M598" s="6">
        <f t="shared" si="76"/>
        <v>9.1666666666666667E-3</v>
      </c>
      <c r="N598" s="4"/>
    </row>
    <row r="599" spans="1:14" ht="13.5" thickBot="1" x14ac:dyDescent="0.25">
      <c r="A599" s="39">
        <f t="shared" si="70"/>
        <v>592</v>
      </c>
      <c r="B599" s="33">
        <f t="shared" si="71"/>
        <v>0</v>
      </c>
      <c r="C599" s="33">
        <f t="shared" si="72"/>
        <v>0</v>
      </c>
      <c r="D599" s="40">
        <f t="shared" si="73"/>
        <v>0</v>
      </c>
      <c r="E599" s="286">
        <f t="shared" si="74"/>
        <v>0</v>
      </c>
      <c r="F599" s="287"/>
      <c r="G599" s="288"/>
      <c r="H599" s="78"/>
      <c r="I599" s="5"/>
      <c r="J599" s="5"/>
      <c r="K599" s="5"/>
      <c r="L599" s="5">
        <f t="shared" si="75"/>
        <v>-411</v>
      </c>
      <c r="M599" s="6">
        <f t="shared" si="76"/>
        <v>9.1666666666666667E-3</v>
      </c>
      <c r="N599" s="4"/>
    </row>
    <row r="600" spans="1:14" ht="13.5" thickBot="1" x14ac:dyDescent="0.25">
      <c r="A600" s="39">
        <f t="shared" si="70"/>
        <v>593</v>
      </c>
      <c r="B600" s="33">
        <f t="shared" si="71"/>
        <v>0</v>
      </c>
      <c r="C600" s="33">
        <f t="shared" si="72"/>
        <v>0</v>
      </c>
      <c r="D600" s="40">
        <f t="shared" si="73"/>
        <v>0</v>
      </c>
      <c r="E600" s="286">
        <f t="shared" si="74"/>
        <v>0</v>
      </c>
      <c r="F600" s="287"/>
      <c r="G600" s="288"/>
      <c r="H600" s="78"/>
      <c r="I600" s="5"/>
      <c r="J600" s="5"/>
      <c r="K600" s="5"/>
      <c r="L600" s="5">
        <f t="shared" si="75"/>
        <v>-412</v>
      </c>
      <c r="M600" s="6">
        <f t="shared" si="76"/>
        <v>9.1666666666666667E-3</v>
      </c>
      <c r="N600" s="4"/>
    </row>
    <row r="601" spans="1:14" ht="13.5" thickBot="1" x14ac:dyDescent="0.25">
      <c r="A601" s="39">
        <f t="shared" si="70"/>
        <v>594</v>
      </c>
      <c r="B601" s="33">
        <f t="shared" si="71"/>
        <v>0</v>
      </c>
      <c r="C601" s="33">
        <f t="shared" si="72"/>
        <v>0</v>
      </c>
      <c r="D601" s="40">
        <f t="shared" si="73"/>
        <v>0</v>
      </c>
      <c r="E601" s="286">
        <f t="shared" si="74"/>
        <v>0</v>
      </c>
      <c r="F601" s="287"/>
      <c r="G601" s="288"/>
      <c r="H601" s="78"/>
      <c r="I601" s="5"/>
      <c r="J601" s="5"/>
      <c r="K601" s="5"/>
      <c r="L601" s="5">
        <f t="shared" si="75"/>
        <v>-413</v>
      </c>
      <c r="M601" s="6">
        <f t="shared" si="76"/>
        <v>9.1666666666666667E-3</v>
      </c>
      <c r="N601" s="4"/>
    </row>
    <row r="602" spans="1:14" ht="13.5" thickBot="1" x14ac:dyDescent="0.25">
      <c r="A602" s="39">
        <f t="shared" si="70"/>
        <v>595</v>
      </c>
      <c r="B602" s="33">
        <f t="shared" si="71"/>
        <v>0</v>
      </c>
      <c r="C602" s="33">
        <f t="shared" si="72"/>
        <v>0</v>
      </c>
      <c r="D602" s="40">
        <f t="shared" si="73"/>
        <v>0</v>
      </c>
      <c r="E602" s="286">
        <f t="shared" si="74"/>
        <v>0</v>
      </c>
      <c r="F602" s="287"/>
      <c r="G602" s="288"/>
      <c r="H602" s="78"/>
      <c r="I602" s="5"/>
      <c r="J602" s="5"/>
      <c r="K602" s="5"/>
      <c r="L602" s="5">
        <f t="shared" si="75"/>
        <v>-414</v>
      </c>
      <c r="M602" s="6">
        <f t="shared" si="76"/>
        <v>9.1666666666666667E-3</v>
      </c>
      <c r="N602" s="4"/>
    </row>
    <row r="603" spans="1:14" ht="13.5" thickBot="1" x14ac:dyDescent="0.25">
      <c r="A603" s="39">
        <f t="shared" si="70"/>
        <v>596</v>
      </c>
      <c r="B603" s="33">
        <f t="shared" si="71"/>
        <v>0</v>
      </c>
      <c r="C603" s="33">
        <f t="shared" si="72"/>
        <v>0</v>
      </c>
      <c r="D603" s="40">
        <f t="shared" si="73"/>
        <v>0</v>
      </c>
      <c r="E603" s="286">
        <f t="shared" si="74"/>
        <v>0</v>
      </c>
      <c r="F603" s="287"/>
      <c r="G603" s="288"/>
      <c r="H603" s="78"/>
      <c r="I603" s="5"/>
      <c r="J603" s="5"/>
      <c r="K603" s="5"/>
      <c r="L603" s="5">
        <f t="shared" si="75"/>
        <v>-415</v>
      </c>
      <c r="M603" s="6">
        <f t="shared" si="76"/>
        <v>9.1666666666666667E-3</v>
      </c>
      <c r="N603" s="4"/>
    </row>
    <row r="604" spans="1:14" ht="13.5" thickBot="1" x14ac:dyDescent="0.25">
      <c r="A604" s="39">
        <f t="shared" si="70"/>
        <v>597</v>
      </c>
      <c r="B604" s="33">
        <f t="shared" si="71"/>
        <v>0</v>
      </c>
      <c r="C604" s="33">
        <f t="shared" si="72"/>
        <v>0</v>
      </c>
      <c r="D604" s="40">
        <f t="shared" si="73"/>
        <v>0</v>
      </c>
      <c r="E604" s="286">
        <f t="shared" si="74"/>
        <v>0</v>
      </c>
      <c r="F604" s="287"/>
      <c r="G604" s="288"/>
      <c r="H604" s="78"/>
      <c r="I604" s="5"/>
      <c r="J604" s="5"/>
      <c r="K604" s="5"/>
      <c r="L604" s="5">
        <f t="shared" si="75"/>
        <v>-416</v>
      </c>
      <c r="M604" s="6">
        <f t="shared" si="76"/>
        <v>9.1666666666666667E-3</v>
      </c>
      <c r="N604" s="4"/>
    </row>
    <row r="605" spans="1:14" ht="13.5" thickBot="1" x14ac:dyDescent="0.25">
      <c r="A605" s="39">
        <f t="shared" si="70"/>
        <v>598</v>
      </c>
      <c r="B605" s="33">
        <f t="shared" si="71"/>
        <v>0</v>
      </c>
      <c r="C605" s="33">
        <f t="shared" si="72"/>
        <v>0</v>
      </c>
      <c r="D605" s="40">
        <f t="shared" si="73"/>
        <v>0</v>
      </c>
      <c r="E605" s="286">
        <f t="shared" si="74"/>
        <v>0</v>
      </c>
      <c r="F605" s="287"/>
      <c r="G605" s="288"/>
      <c r="H605" s="78"/>
      <c r="I605" s="5"/>
      <c r="J605" s="5"/>
      <c r="K605" s="5"/>
      <c r="L605" s="5">
        <f t="shared" si="75"/>
        <v>-417</v>
      </c>
      <c r="M605" s="6">
        <f t="shared" si="76"/>
        <v>9.1666666666666667E-3</v>
      </c>
      <c r="N605" s="4"/>
    </row>
    <row r="606" spans="1:14" ht="13.5" thickBot="1" x14ac:dyDescent="0.25">
      <c r="A606" s="39">
        <f t="shared" si="70"/>
        <v>599</v>
      </c>
      <c r="B606" s="33">
        <f t="shared" si="71"/>
        <v>0</v>
      </c>
      <c r="C606" s="33">
        <f t="shared" si="72"/>
        <v>0</v>
      </c>
      <c r="D606" s="40">
        <f t="shared" si="73"/>
        <v>0</v>
      </c>
      <c r="E606" s="286">
        <f t="shared" si="74"/>
        <v>0</v>
      </c>
      <c r="F606" s="287"/>
      <c r="G606" s="288"/>
      <c r="H606" s="78"/>
      <c r="I606" s="5"/>
      <c r="J606" s="5"/>
      <c r="K606" s="5"/>
      <c r="L606" s="5">
        <f t="shared" si="75"/>
        <v>-418</v>
      </c>
      <c r="M606" s="6">
        <f t="shared" si="76"/>
        <v>9.1666666666666667E-3</v>
      </c>
      <c r="N606" s="4"/>
    </row>
    <row r="607" spans="1:14" x14ac:dyDescent="0.2">
      <c r="A607" s="39">
        <f t="shared" si="70"/>
        <v>600</v>
      </c>
      <c r="B607" s="33">
        <f t="shared" si="71"/>
        <v>0</v>
      </c>
      <c r="C607" s="33">
        <f t="shared" si="72"/>
        <v>0</v>
      </c>
      <c r="D607" s="40">
        <f t="shared" si="73"/>
        <v>0</v>
      </c>
      <c r="E607" s="286">
        <f t="shared" si="74"/>
        <v>0</v>
      </c>
      <c r="F607" s="287"/>
      <c r="G607" s="288"/>
      <c r="H607" s="69"/>
      <c r="I607" s="5"/>
      <c r="J607" s="5"/>
      <c r="K607" s="5"/>
      <c r="L607" s="5">
        <f t="shared" si="75"/>
        <v>-419</v>
      </c>
      <c r="M607" s="6">
        <f>M366</f>
        <v>9.1666666666666667E-3</v>
      </c>
      <c r="N607" s="4"/>
    </row>
    <row r="608" spans="1:14" x14ac:dyDescent="0.2">
      <c r="A608" s="41"/>
      <c r="B608" s="18"/>
      <c r="C608" s="19"/>
      <c r="D608" s="38"/>
      <c r="E608" s="56"/>
      <c r="F608" s="57"/>
      <c r="G608" s="58"/>
      <c r="H608" s="75"/>
      <c r="I608" s="5"/>
      <c r="J608" s="5"/>
      <c r="K608" s="5"/>
      <c r="L608" s="5"/>
      <c r="M608" s="5"/>
      <c r="N608" s="4"/>
    </row>
    <row r="609" spans="1:14" x14ac:dyDescent="0.2">
      <c r="A609" s="42" t="s">
        <v>4</v>
      </c>
      <c r="B609" s="43"/>
      <c r="C609" s="22">
        <f>SUM(C8:C607)</f>
        <v>3137623.4466028963</v>
      </c>
      <c r="D609" s="34">
        <f>SUM(D8:D607)</f>
        <v>3000000.0000000009</v>
      </c>
      <c r="E609" s="301"/>
      <c r="F609" s="302"/>
      <c r="G609" s="303"/>
      <c r="H609" s="64">
        <f>SUM(H11:H247)</f>
        <v>0</v>
      </c>
      <c r="I609" s="5"/>
      <c r="J609" s="8"/>
      <c r="K609" s="8"/>
      <c r="L609" s="5"/>
      <c r="M609" s="5"/>
      <c r="N609" s="4"/>
    </row>
    <row r="610" spans="1:14" x14ac:dyDescent="0.2">
      <c r="A610" s="35"/>
      <c r="B610" s="25"/>
      <c r="C610" s="26"/>
      <c r="D610" s="37"/>
      <c r="E610" s="59"/>
      <c r="F610" s="60"/>
      <c r="G610" s="61"/>
      <c r="H610" s="65"/>
      <c r="I610" s="5"/>
      <c r="J610" s="5"/>
      <c r="K610" s="5"/>
      <c r="L610" s="5"/>
      <c r="M610" s="5"/>
      <c r="N610" s="4"/>
    </row>
    <row r="611" spans="1:14" x14ac:dyDescent="0.2">
      <c r="F611" s="9"/>
      <c r="G611" s="9"/>
      <c r="H611" s="10"/>
      <c r="I611" s="5"/>
      <c r="J611" s="5"/>
      <c r="K611" s="5"/>
      <c r="L611" s="5"/>
      <c r="M611" s="5"/>
      <c r="N611" s="4"/>
    </row>
    <row r="612" spans="1:14" x14ac:dyDescent="0.2">
      <c r="F612" s="9"/>
      <c r="G612" s="9"/>
      <c r="H612" s="10"/>
      <c r="I612" s="5"/>
      <c r="J612" s="5"/>
      <c r="K612" s="5"/>
      <c r="L612" s="5"/>
      <c r="M612" s="5"/>
      <c r="N612" s="4"/>
    </row>
    <row r="613" spans="1:14" x14ac:dyDescent="0.2">
      <c r="F613" s="9"/>
      <c r="G613" s="9"/>
      <c r="H613" s="10"/>
      <c r="I613" s="5"/>
      <c r="J613" s="5"/>
      <c r="K613" s="5"/>
      <c r="L613" s="5"/>
      <c r="M613" s="5"/>
      <c r="N613" s="4"/>
    </row>
    <row r="614" spans="1:14" x14ac:dyDescent="0.2">
      <c r="F614" s="9"/>
      <c r="G614" s="9"/>
      <c r="H614" s="10"/>
      <c r="I614" s="5"/>
      <c r="J614" s="5"/>
      <c r="K614" s="5"/>
      <c r="L614" s="5"/>
      <c r="M614" s="5"/>
      <c r="N614" s="4"/>
    </row>
    <row r="615" spans="1:14" x14ac:dyDescent="0.2">
      <c r="F615" s="9"/>
      <c r="G615" s="9"/>
      <c r="H615" s="10"/>
      <c r="I615" s="5"/>
      <c r="J615" s="5"/>
      <c r="K615" s="5"/>
      <c r="L615" s="5"/>
      <c r="M615" s="5"/>
      <c r="N615" s="4"/>
    </row>
    <row r="616" spans="1:14" x14ac:dyDescent="0.2">
      <c r="F616" s="9"/>
      <c r="G616" s="9"/>
      <c r="H616" s="10"/>
      <c r="I616" s="5"/>
      <c r="J616" s="5"/>
      <c r="K616" s="5"/>
      <c r="L616" s="5"/>
      <c r="M616" s="5"/>
      <c r="N616" s="4"/>
    </row>
    <row r="617" spans="1:14" x14ac:dyDescent="0.2">
      <c r="F617" s="9"/>
      <c r="G617" s="9"/>
      <c r="H617" s="10"/>
      <c r="I617" s="5"/>
      <c r="J617" s="5"/>
      <c r="K617" s="5"/>
      <c r="L617" s="5"/>
      <c r="M617" s="5"/>
      <c r="N617" s="4"/>
    </row>
    <row r="618" spans="1:14" x14ac:dyDescent="0.2">
      <c r="F618" s="9"/>
      <c r="G618" s="9"/>
      <c r="H618" s="10"/>
      <c r="I618" s="5"/>
      <c r="J618" s="5"/>
      <c r="K618" s="5"/>
      <c r="L618" s="5"/>
      <c r="M618" s="5"/>
      <c r="N618" s="4"/>
    </row>
    <row r="619" spans="1:14" x14ac:dyDescent="0.2">
      <c r="F619" s="9"/>
      <c r="G619" s="9"/>
      <c r="H619" s="10"/>
      <c r="I619" s="5"/>
      <c r="J619" s="5"/>
      <c r="K619" s="5"/>
      <c r="L619" s="5"/>
      <c r="M619" s="5"/>
      <c r="N619" s="4"/>
    </row>
    <row r="620" spans="1:14" x14ac:dyDescent="0.2">
      <c r="F620" s="9"/>
      <c r="G620" s="9"/>
      <c r="H620" s="10"/>
      <c r="I620" s="5"/>
      <c r="J620" s="5"/>
      <c r="K620" s="5"/>
      <c r="L620" s="5"/>
      <c r="M620" s="5"/>
      <c r="N620" s="4"/>
    </row>
    <row r="621" spans="1:14" x14ac:dyDescent="0.2">
      <c r="F621" s="9"/>
      <c r="G621" s="9"/>
      <c r="H621" s="10"/>
      <c r="I621" s="5"/>
      <c r="J621" s="5"/>
      <c r="K621" s="5"/>
      <c r="L621" s="5"/>
      <c r="M621" s="5"/>
      <c r="N621" s="4"/>
    </row>
    <row r="622" spans="1:14" x14ac:dyDescent="0.2">
      <c r="F622" s="9"/>
      <c r="G622" s="9"/>
      <c r="H622" s="10"/>
      <c r="I622" s="5"/>
      <c r="J622" s="5"/>
      <c r="K622" s="5"/>
      <c r="L622" s="5"/>
      <c r="M622" s="5"/>
      <c r="N622" s="4"/>
    </row>
    <row r="623" spans="1:14" x14ac:dyDescent="0.2">
      <c r="F623" s="9"/>
      <c r="G623" s="9"/>
      <c r="H623" s="10"/>
      <c r="I623" s="5"/>
      <c r="J623" s="5"/>
      <c r="K623" s="5"/>
      <c r="L623" s="5"/>
      <c r="M623" s="5"/>
      <c r="N623" s="4"/>
    </row>
    <row r="624" spans="1:14" x14ac:dyDescent="0.2">
      <c r="F624" s="9"/>
      <c r="G624" s="9"/>
      <c r="H624" s="10"/>
      <c r="I624" s="5"/>
      <c r="J624" s="5"/>
      <c r="K624" s="5"/>
      <c r="L624" s="5"/>
      <c r="M624" s="5"/>
      <c r="N624" s="4"/>
    </row>
    <row r="625" spans="6:14" x14ac:dyDescent="0.2">
      <c r="F625" s="9"/>
      <c r="G625" s="9"/>
      <c r="H625" s="10"/>
      <c r="I625" s="5"/>
      <c r="J625" s="5"/>
      <c r="K625" s="5"/>
      <c r="L625" s="5"/>
      <c r="M625" s="5"/>
      <c r="N625" s="4"/>
    </row>
    <row r="626" spans="6:14" x14ac:dyDescent="0.2">
      <c r="F626" s="9"/>
      <c r="G626" s="9"/>
      <c r="H626" s="10"/>
      <c r="I626" s="5"/>
      <c r="J626" s="5"/>
      <c r="K626" s="5"/>
      <c r="L626" s="5"/>
      <c r="M626" s="5"/>
      <c r="N626" s="4"/>
    </row>
    <row r="627" spans="6:14" x14ac:dyDescent="0.2">
      <c r="F627" s="9"/>
      <c r="G627" s="9"/>
      <c r="H627" s="10"/>
      <c r="I627" s="5"/>
      <c r="J627" s="5"/>
      <c r="K627" s="5"/>
      <c r="L627" s="5"/>
      <c r="M627" s="5"/>
      <c r="N627" s="4"/>
    </row>
    <row r="628" spans="6:14" x14ac:dyDescent="0.2">
      <c r="F628" s="9"/>
      <c r="G628" s="9"/>
      <c r="H628" s="10"/>
      <c r="I628" s="5"/>
      <c r="J628" s="5"/>
      <c r="K628" s="5"/>
      <c r="L628" s="5"/>
      <c r="M628" s="5"/>
      <c r="N628" s="4"/>
    </row>
    <row r="629" spans="6:14" x14ac:dyDescent="0.2">
      <c r="F629" s="9"/>
      <c r="G629" s="9"/>
      <c r="H629" s="10"/>
      <c r="I629" s="5"/>
      <c r="J629" s="5"/>
      <c r="K629" s="5"/>
      <c r="L629" s="5"/>
      <c r="M629" s="5"/>
      <c r="N629" s="4"/>
    </row>
    <row r="630" spans="6:14" x14ac:dyDescent="0.2">
      <c r="F630" s="9"/>
      <c r="G630" s="9"/>
      <c r="H630" s="10"/>
      <c r="I630" s="5"/>
      <c r="J630" s="5"/>
      <c r="K630" s="5"/>
      <c r="L630" s="5"/>
      <c r="M630" s="5"/>
      <c r="N630" s="4"/>
    </row>
    <row r="631" spans="6:14" x14ac:dyDescent="0.2">
      <c r="F631" s="9"/>
      <c r="G631" s="9"/>
      <c r="H631" s="10"/>
      <c r="I631" s="5"/>
      <c r="J631" s="5"/>
      <c r="K631" s="5"/>
      <c r="L631" s="5"/>
      <c r="M631" s="5"/>
      <c r="N631" s="4"/>
    </row>
    <row r="632" spans="6:14" x14ac:dyDescent="0.2">
      <c r="F632" s="9"/>
      <c r="G632" s="9"/>
      <c r="H632" s="10"/>
      <c r="I632" s="5"/>
      <c r="J632" s="5"/>
      <c r="K632" s="5"/>
      <c r="L632" s="5"/>
      <c r="M632" s="5"/>
      <c r="N632" s="4"/>
    </row>
    <row r="633" spans="6:14" x14ac:dyDescent="0.2">
      <c r="F633" s="9"/>
      <c r="G633" s="9"/>
      <c r="H633" s="10"/>
      <c r="I633" s="5"/>
      <c r="J633" s="5"/>
      <c r="K633" s="5"/>
      <c r="L633" s="5"/>
      <c r="M633" s="5"/>
      <c r="N633" s="4"/>
    </row>
    <row r="634" spans="6:14" x14ac:dyDescent="0.2">
      <c r="F634" s="9"/>
      <c r="G634" s="9"/>
      <c r="H634" s="10"/>
      <c r="I634" s="5"/>
      <c r="J634" s="5"/>
      <c r="K634" s="5"/>
      <c r="L634" s="5"/>
      <c r="M634" s="5"/>
      <c r="N634" s="4"/>
    </row>
    <row r="635" spans="6:14" x14ac:dyDescent="0.2">
      <c r="F635" s="9"/>
      <c r="G635" s="9"/>
      <c r="H635" s="10"/>
      <c r="I635" s="5"/>
      <c r="J635" s="5"/>
      <c r="K635" s="5"/>
      <c r="L635" s="5"/>
      <c r="M635" s="5"/>
      <c r="N635" s="4"/>
    </row>
    <row r="636" spans="6:14" x14ac:dyDescent="0.2">
      <c r="F636" s="9"/>
      <c r="G636" s="9"/>
      <c r="H636" s="10"/>
      <c r="I636" s="5"/>
      <c r="J636" s="5"/>
      <c r="K636" s="5"/>
      <c r="L636" s="5"/>
      <c r="M636" s="5"/>
      <c r="N636" s="4"/>
    </row>
    <row r="637" spans="6:14" x14ac:dyDescent="0.2">
      <c r="F637" s="9"/>
      <c r="G637" s="9"/>
      <c r="H637" s="10"/>
      <c r="I637" s="5"/>
      <c r="J637" s="5"/>
      <c r="K637" s="5"/>
      <c r="L637" s="5"/>
      <c r="M637" s="5"/>
      <c r="N637" s="4"/>
    </row>
    <row r="638" spans="6:14" x14ac:dyDescent="0.2">
      <c r="F638" s="9"/>
      <c r="G638" s="9"/>
      <c r="H638" s="10"/>
      <c r="I638" s="5"/>
      <c r="J638" s="5"/>
      <c r="K638" s="5"/>
      <c r="L638" s="5"/>
      <c r="M638" s="5"/>
      <c r="N638" s="4"/>
    </row>
    <row r="639" spans="6:14" x14ac:dyDescent="0.2">
      <c r="F639" s="9"/>
      <c r="G639" s="9"/>
      <c r="H639" s="10"/>
      <c r="I639" s="5"/>
      <c r="J639" s="5"/>
      <c r="K639" s="5"/>
      <c r="L639" s="5"/>
      <c r="M639" s="5"/>
      <c r="N639" s="4"/>
    </row>
    <row r="640" spans="6:14" x14ac:dyDescent="0.2">
      <c r="F640" s="9"/>
      <c r="G640" s="9"/>
      <c r="H640" s="10"/>
      <c r="I640" s="5"/>
      <c r="J640" s="5"/>
      <c r="K640" s="5"/>
      <c r="L640" s="5"/>
      <c r="M640" s="5"/>
      <c r="N640" s="4"/>
    </row>
    <row r="641" spans="6:14" x14ac:dyDescent="0.2">
      <c r="F641" s="9"/>
      <c r="G641" s="9"/>
      <c r="H641" s="10"/>
      <c r="I641" s="5"/>
      <c r="J641" s="5"/>
      <c r="K641" s="5"/>
      <c r="L641" s="5"/>
      <c r="M641" s="5"/>
      <c r="N641" s="4"/>
    </row>
    <row r="642" spans="6:14" x14ac:dyDescent="0.2">
      <c r="F642" s="9"/>
      <c r="G642" s="9"/>
      <c r="H642" s="10"/>
      <c r="I642" s="5"/>
      <c r="J642" s="5"/>
      <c r="K642" s="5"/>
      <c r="L642" s="5"/>
      <c r="M642" s="5"/>
      <c r="N642" s="4"/>
    </row>
    <row r="643" spans="6:14" x14ac:dyDescent="0.2">
      <c r="F643" s="9"/>
      <c r="G643" s="9"/>
      <c r="H643" s="10"/>
      <c r="I643" s="5"/>
      <c r="J643" s="5"/>
      <c r="K643" s="5"/>
      <c r="L643" s="5"/>
      <c r="M643" s="5"/>
      <c r="N643" s="4"/>
    </row>
    <row r="644" spans="6:14" x14ac:dyDescent="0.2">
      <c r="F644" s="9"/>
      <c r="G644" s="9"/>
      <c r="H644" s="10"/>
      <c r="I644" s="5"/>
      <c r="J644" s="5"/>
      <c r="K644" s="5"/>
      <c r="L644" s="5"/>
      <c r="M644" s="5"/>
      <c r="N644" s="4"/>
    </row>
    <row r="645" spans="6:14" x14ac:dyDescent="0.2">
      <c r="F645" s="9"/>
      <c r="G645" s="9"/>
      <c r="H645" s="10"/>
      <c r="I645" s="5"/>
      <c r="J645" s="5"/>
      <c r="K645" s="5"/>
      <c r="L645" s="5"/>
      <c r="M645" s="5"/>
      <c r="N645" s="4"/>
    </row>
    <row r="646" spans="6:14" x14ac:dyDescent="0.2">
      <c r="F646" s="9"/>
      <c r="G646" s="9"/>
      <c r="H646" s="10"/>
      <c r="I646" s="5"/>
      <c r="J646" s="5"/>
      <c r="K646" s="5"/>
      <c r="L646" s="5"/>
      <c r="M646" s="5"/>
      <c r="N646" s="4"/>
    </row>
    <row r="647" spans="6:14" x14ac:dyDescent="0.2">
      <c r="F647" s="9"/>
      <c r="G647" s="9"/>
      <c r="H647" s="10"/>
      <c r="I647" s="5"/>
      <c r="J647" s="5"/>
      <c r="K647" s="5"/>
      <c r="L647" s="5"/>
      <c r="M647" s="5"/>
      <c r="N647" s="4"/>
    </row>
    <row r="648" spans="6:14" x14ac:dyDescent="0.2">
      <c r="F648" s="9"/>
      <c r="G648" s="9"/>
      <c r="H648" s="10"/>
      <c r="I648" s="5"/>
      <c r="J648" s="5"/>
      <c r="K648" s="5"/>
      <c r="L648" s="5"/>
      <c r="M648" s="5"/>
      <c r="N648" s="4"/>
    </row>
    <row r="649" spans="6:14" x14ac:dyDescent="0.2">
      <c r="F649" s="9"/>
      <c r="G649" s="9"/>
      <c r="H649" s="10"/>
      <c r="I649" s="5"/>
      <c r="J649" s="5"/>
      <c r="K649" s="5"/>
      <c r="L649" s="5"/>
      <c r="M649" s="5"/>
      <c r="N649" s="4"/>
    </row>
    <row r="650" spans="6:14" x14ac:dyDescent="0.2">
      <c r="F650" s="9"/>
      <c r="G650" s="9"/>
      <c r="H650" s="10"/>
      <c r="I650" s="5"/>
      <c r="J650" s="5"/>
      <c r="K650" s="5"/>
      <c r="L650" s="5"/>
      <c r="M650" s="5"/>
      <c r="N650" s="4"/>
    </row>
    <row r="651" spans="6:14" x14ac:dyDescent="0.2">
      <c r="F651" s="9"/>
      <c r="G651" s="9"/>
      <c r="H651" s="10"/>
      <c r="I651" s="5"/>
      <c r="J651" s="5"/>
      <c r="K651" s="5"/>
      <c r="L651" s="5"/>
      <c r="M651" s="5"/>
      <c r="N651" s="4"/>
    </row>
    <row r="652" spans="6:14" x14ac:dyDescent="0.2">
      <c r="F652" s="9"/>
      <c r="G652" s="9"/>
      <c r="H652" s="10"/>
      <c r="I652" s="5"/>
      <c r="J652" s="5"/>
      <c r="K652" s="5"/>
      <c r="L652" s="5"/>
      <c r="M652" s="5"/>
      <c r="N652" s="4"/>
    </row>
    <row r="653" spans="6:14" x14ac:dyDescent="0.2">
      <c r="F653" s="9"/>
      <c r="G653" s="9"/>
      <c r="H653" s="10"/>
      <c r="I653" s="5"/>
      <c r="J653" s="5"/>
      <c r="K653" s="5"/>
      <c r="L653" s="5"/>
      <c r="M653" s="5"/>
      <c r="N653" s="4"/>
    </row>
    <row r="654" spans="6:14" x14ac:dyDescent="0.2">
      <c r="F654" s="9"/>
      <c r="G654" s="9"/>
      <c r="H654" s="10"/>
      <c r="I654" s="5"/>
      <c r="J654" s="5"/>
      <c r="K654" s="5"/>
      <c r="L654" s="5"/>
      <c r="M654" s="5"/>
      <c r="N654" s="4"/>
    </row>
    <row r="655" spans="6:14" x14ac:dyDescent="0.2">
      <c r="F655" s="9"/>
      <c r="G655" s="9"/>
      <c r="H655" s="10"/>
      <c r="I655" s="5"/>
      <c r="J655" s="5"/>
      <c r="K655" s="5"/>
      <c r="L655" s="5"/>
      <c r="M655" s="5"/>
      <c r="N655" s="4"/>
    </row>
    <row r="656" spans="6:14" x14ac:dyDescent="0.2">
      <c r="I656" s="5"/>
      <c r="J656" s="5"/>
      <c r="K656" s="5"/>
      <c r="L656" s="5"/>
      <c r="M656" s="5"/>
      <c r="N656" s="4"/>
    </row>
    <row r="657" spans="9:14" x14ac:dyDescent="0.2">
      <c r="I657" s="5"/>
      <c r="J657" s="5"/>
      <c r="K657" s="5"/>
      <c r="L657" s="5"/>
      <c r="M657" s="5"/>
      <c r="N657" s="4"/>
    </row>
    <row r="658" spans="9:14" x14ac:dyDescent="0.2">
      <c r="I658" s="5"/>
      <c r="J658" s="5"/>
      <c r="K658" s="5"/>
      <c r="L658" s="5"/>
      <c r="M658" s="5"/>
      <c r="N658" s="4"/>
    </row>
    <row r="659" spans="9:14" x14ac:dyDescent="0.2">
      <c r="I659" s="5"/>
      <c r="J659" s="5"/>
      <c r="K659" s="5"/>
      <c r="L659" s="5"/>
      <c r="M659" s="5"/>
      <c r="N659" s="4"/>
    </row>
    <row r="660" spans="9:14" x14ac:dyDescent="0.2">
      <c r="I660" s="5"/>
      <c r="J660" s="5"/>
      <c r="K660" s="5"/>
      <c r="L660" s="5"/>
      <c r="M660" s="5"/>
      <c r="N660" s="4"/>
    </row>
    <row r="661" spans="9:14" x14ac:dyDescent="0.2">
      <c r="I661" s="5"/>
      <c r="J661" s="5"/>
      <c r="K661" s="5"/>
      <c r="L661" s="5"/>
      <c r="M661" s="5"/>
      <c r="N661" s="4"/>
    </row>
    <row r="662" spans="9:14" x14ac:dyDescent="0.2">
      <c r="I662" s="5"/>
      <c r="J662" s="5"/>
      <c r="K662" s="5"/>
      <c r="L662" s="5"/>
      <c r="M662" s="5"/>
      <c r="N662" s="4"/>
    </row>
    <row r="663" spans="9:14" x14ac:dyDescent="0.2">
      <c r="I663" s="5"/>
      <c r="J663" s="5"/>
      <c r="K663" s="5"/>
      <c r="L663" s="5"/>
      <c r="M663" s="5"/>
      <c r="N663" s="4"/>
    </row>
    <row r="664" spans="9:14" x14ac:dyDescent="0.2">
      <c r="I664" s="5"/>
      <c r="J664" s="5"/>
      <c r="K664" s="5"/>
      <c r="L664" s="5"/>
      <c r="M664" s="5"/>
      <c r="N664" s="4"/>
    </row>
    <row r="665" spans="9:14" x14ac:dyDescent="0.2">
      <c r="I665" s="5"/>
      <c r="J665" s="5"/>
      <c r="K665" s="5"/>
      <c r="L665" s="5"/>
      <c r="M665" s="5"/>
      <c r="N665" s="4"/>
    </row>
    <row r="666" spans="9:14" x14ac:dyDescent="0.2">
      <c r="I666" s="5"/>
      <c r="J666" s="5"/>
      <c r="K666" s="5"/>
      <c r="L666" s="5"/>
      <c r="M666" s="5"/>
      <c r="N666" s="4"/>
    </row>
    <row r="667" spans="9:14" x14ac:dyDescent="0.2">
      <c r="I667" s="5"/>
      <c r="J667" s="5"/>
      <c r="K667" s="5"/>
      <c r="L667" s="5"/>
      <c r="M667" s="5"/>
      <c r="N667" s="4"/>
    </row>
    <row r="668" spans="9:14" x14ac:dyDescent="0.2">
      <c r="I668" s="5"/>
      <c r="J668" s="5"/>
      <c r="K668" s="5"/>
      <c r="L668" s="5"/>
      <c r="M668" s="5"/>
      <c r="N668" s="4"/>
    </row>
    <row r="669" spans="9:14" x14ac:dyDescent="0.2">
      <c r="I669" s="5"/>
      <c r="J669" s="5"/>
      <c r="K669" s="5"/>
      <c r="L669" s="5"/>
      <c r="M669" s="5"/>
      <c r="N669" s="4"/>
    </row>
    <row r="670" spans="9:14" x14ac:dyDescent="0.2">
      <c r="I670" s="5"/>
      <c r="J670" s="5"/>
      <c r="K670" s="5"/>
      <c r="L670" s="5"/>
      <c r="M670" s="5"/>
      <c r="N670" s="4"/>
    </row>
    <row r="671" spans="9:14" x14ac:dyDescent="0.2">
      <c r="I671" s="5"/>
      <c r="J671" s="5"/>
      <c r="K671" s="5"/>
      <c r="L671" s="5"/>
      <c r="M671" s="5"/>
      <c r="N671" s="4"/>
    </row>
    <row r="672" spans="9:14" x14ac:dyDescent="0.2">
      <c r="I672" s="5"/>
      <c r="J672" s="5"/>
      <c r="K672" s="5"/>
      <c r="L672" s="5"/>
      <c r="M672" s="5"/>
      <c r="N672" s="4"/>
    </row>
    <row r="673" spans="9:14" x14ac:dyDescent="0.2">
      <c r="I673" s="5"/>
      <c r="J673" s="5"/>
      <c r="K673" s="5"/>
      <c r="L673" s="5"/>
      <c r="M673" s="5"/>
      <c r="N673" s="4"/>
    </row>
    <row r="674" spans="9:14" x14ac:dyDescent="0.2">
      <c r="I674" s="5"/>
      <c r="J674" s="5"/>
      <c r="K674" s="5"/>
      <c r="L674" s="5"/>
      <c r="M674" s="5"/>
      <c r="N674" s="4"/>
    </row>
    <row r="675" spans="9:14" x14ac:dyDescent="0.2">
      <c r="I675" s="5"/>
      <c r="J675" s="5"/>
      <c r="K675" s="5"/>
      <c r="L675" s="5"/>
      <c r="M675" s="5"/>
      <c r="N675" s="4"/>
    </row>
    <row r="676" spans="9:14" x14ac:dyDescent="0.2">
      <c r="I676" s="5"/>
      <c r="J676" s="5"/>
      <c r="K676" s="5"/>
      <c r="L676" s="5"/>
      <c r="M676" s="5"/>
      <c r="N676" s="4"/>
    </row>
    <row r="677" spans="9:14" x14ac:dyDescent="0.2">
      <c r="I677" s="5"/>
      <c r="J677" s="5"/>
      <c r="K677" s="5"/>
      <c r="L677" s="5"/>
      <c r="M677" s="5"/>
      <c r="N677" s="4"/>
    </row>
    <row r="678" spans="9:14" x14ac:dyDescent="0.2">
      <c r="I678" s="5"/>
      <c r="J678" s="5"/>
      <c r="K678" s="5"/>
      <c r="L678" s="5"/>
      <c r="M678" s="5"/>
      <c r="N678" s="4"/>
    </row>
    <row r="679" spans="9:14" x14ac:dyDescent="0.2">
      <c r="I679" s="5"/>
      <c r="J679" s="5"/>
      <c r="K679" s="5"/>
      <c r="L679" s="5"/>
      <c r="M679" s="5"/>
      <c r="N679" s="4"/>
    </row>
    <row r="680" spans="9:14" x14ac:dyDescent="0.2">
      <c r="I680" s="5"/>
      <c r="J680" s="5"/>
      <c r="K680" s="5"/>
      <c r="L680" s="5"/>
      <c r="M680" s="5"/>
      <c r="N680" s="4"/>
    </row>
    <row r="681" spans="9:14" x14ac:dyDescent="0.2">
      <c r="I681" s="5"/>
      <c r="J681" s="5"/>
      <c r="K681" s="5"/>
      <c r="L681" s="5"/>
      <c r="M681" s="5"/>
      <c r="N681" s="4"/>
    </row>
    <row r="682" spans="9:14" x14ac:dyDescent="0.2">
      <c r="I682" s="5"/>
      <c r="J682" s="5"/>
      <c r="K682" s="5"/>
      <c r="L682" s="5"/>
      <c r="M682" s="5"/>
      <c r="N682" s="4"/>
    </row>
    <row r="683" spans="9:14" x14ac:dyDescent="0.2">
      <c r="I683" s="5"/>
      <c r="J683" s="5"/>
      <c r="K683" s="5"/>
      <c r="L683" s="5"/>
      <c r="M683" s="5"/>
      <c r="N683" s="4"/>
    </row>
    <row r="684" spans="9:14" x14ac:dyDescent="0.2">
      <c r="I684" s="5"/>
      <c r="J684" s="5"/>
      <c r="K684" s="5"/>
      <c r="L684" s="5"/>
      <c r="M684" s="5"/>
      <c r="N684" s="4"/>
    </row>
    <row r="685" spans="9:14" x14ac:dyDescent="0.2">
      <c r="I685" s="5"/>
      <c r="J685" s="5"/>
      <c r="K685" s="5"/>
      <c r="L685" s="5"/>
      <c r="M685" s="5"/>
      <c r="N685" s="4"/>
    </row>
    <row r="686" spans="9:14" x14ac:dyDescent="0.2">
      <c r="I686" s="5"/>
      <c r="J686" s="5"/>
      <c r="K686" s="5"/>
      <c r="L686" s="5"/>
      <c r="M686" s="5"/>
      <c r="N686" s="4"/>
    </row>
    <row r="687" spans="9:14" x14ac:dyDescent="0.2">
      <c r="I687" s="5"/>
      <c r="J687" s="5"/>
      <c r="K687" s="5"/>
      <c r="L687" s="5"/>
      <c r="M687" s="5"/>
      <c r="N687" s="4"/>
    </row>
    <row r="688" spans="9:14" x14ac:dyDescent="0.2">
      <c r="I688" s="5"/>
      <c r="J688" s="5"/>
      <c r="K688" s="5"/>
      <c r="L688" s="5"/>
      <c r="M688" s="5"/>
      <c r="N688" s="4"/>
    </row>
    <row r="689" spans="9:14" x14ac:dyDescent="0.2">
      <c r="I689" s="5"/>
      <c r="J689" s="5"/>
      <c r="K689" s="5"/>
      <c r="L689" s="5"/>
      <c r="M689" s="5"/>
      <c r="N689" s="4"/>
    </row>
    <row r="690" spans="9:14" x14ac:dyDescent="0.2">
      <c r="I690" s="5"/>
      <c r="J690" s="5"/>
      <c r="K690" s="5"/>
      <c r="L690" s="5"/>
      <c r="M690" s="5"/>
      <c r="N690" s="4"/>
    </row>
    <row r="691" spans="9:14" x14ac:dyDescent="0.2">
      <c r="I691" s="5"/>
      <c r="J691" s="5"/>
      <c r="K691" s="5"/>
      <c r="L691" s="5"/>
      <c r="M691" s="5"/>
      <c r="N691" s="4"/>
    </row>
    <row r="692" spans="9:14" x14ac:dyDescent="0.2">
      <c r="I692" s="5"/>
      <c r="J692" s="5"/>
      <c r="K692" s="5"/>
      <c r="L692" s="5"/>
      <c r="M692" s="5"/>
      <c r="N692" s="4"/>
    </row>
    <row r="693" spans="9:14" x14ac:dyDescent="0.2">
      <c r="I693" s="5"/>
      <c r="J693" s="5"/>
      <c r="K693" s="5"/>
      <c r="L693" s="5"/>
      <c r="M693" s="5"/>
      <c r="N693" s="4"/>
    </row>
    <row r="694" spans="9:14" x14ac:dyDescent="0.2">
      <c r="I694" s="5"/>
      <c r="J694" s="5"/>
      <c r="K694" s="5"/>
      <c r="L694" s="5"/>
      <c r="M694" s="5"/>
      <c r="N694" s="4"/>
    </row>
    <row r="695" spans="9:14" x14ac:dyDescent="0.2">
      <c r="I695" s="5"/>
      <c r="J695" s="5"/>
      <c r="K695" s="5"/>
      <c r="L695" s="5"/>
      <c r="M695" s="5"/>
      <c r="N695" s="4"/>
    </row>
    <row r="696" spans="9:14" x14ac:dyDescent="0.2">
      <c r="I696" s="5"/>
      <c r="J696" s="5"/>
      <c r="K696" s="5"/>
      <c r="L696" s="5"/>
      <c r="M696" s="5"/>
      <c r="N696" s="4"/>
    </row>
    <row r="697" spans="9:14" x14ac:dyDescent="0.2">
      <c r="I697" s="5"/>
      <c r="J697" s="5"/>
      <c r="K697" s="5"/>
      <c r="L697" s="5"/>
      <c r="M697" s="5"/>
      <c r="N697" s="4"/>
    </row>
    <row r="698" spans="9:14" x14ac:dyDescent="0.2">
      <c r="I698" s="5"/>
      <c r="J698" s="5"/>
      <c r="K698" s="5"/>
      <c r="L698" s="5"/>
      <c r="M698" s="5"/>
      <c r="N698" s="4"/>
    </row>
    <row r="699" spans="9:14" x14ac:dyDescent="0.2">
      <c r="I699" s="5"/>
      <c r="J699" s="5"/>
      <c r="K699" s="5"/>
      <c r="L699" s="5"/>
      <c r="M699" s="5"/>
      <c r="N699" s="4"/>
    </row>
    <row r="700" spans="9:14" x14ac:dyDescent="0.2">
      <c r="I700" s="5"/>
      <c r="J700" s="5"/>
      <c r="K700" s="5"/>
      <c r="L700" s="5"/>
      <c r="M700" s="5"/>
      <c r="N700" s="4"/>
    </row>
    <row r="701" spans="9:14" x14ac:dyDescent="0.2">
      <c r="I701" s="5"/>
      <c r="J701" s="5"/>
      <c r="K701" s="5"/>
      <c r="L701" s="5"/>
      <c r="M701" s="5"/>
      <c r="N701" s="4"/>
    </row>
    <row r="702" spans="9:14" x14ac:dyDescent="0.2">
      <c r="I702" s="5"/>
      <c r="J702" s="5"/>
      <c r="K702" s="5"/>
      <c r="L702" s="5"/>
      <c r="M702" s="5"/>
      <c r="N702" s="4"/>
    </row>
    <row r="703" spans="9:14" x14ac:dyDescent="0.2">
      <c r="I703" s="5"/>
      <c r="J703" s="5"/>
      <c r="K703" s="5"/>
      <c r="L703" s="5"/>
      <c r="M703" s="5"/>
      <c r="N703" s="4"/>
    </row>
    <row r="704" spans="9:14" x14ac:dyDescent="0.2">
      <c r="I704" s="5"/>
      <c r="J704" s="5"/>
      <c r="K704" s="5"/>
      <c r="L704" s="5"/>
      <c r="M704" s="5"/>
      <c r="N704" s="4"/>
    </row>
    <row r="705" spans="9:14" x14ac:dyDescent="0.2">
      <c r="I705" s="5"/>
      <c r="J705" s="5"/>
      <c r="K705" s="5"/>
      <c r="L705" s="5"/>
      <c r="M705" s="5"/>
      <c r="N705" s="4"/>
    </row>
    <row r="706" spans="9:14" x14ac:dyDescent="0.2">
      <c r="I706" s="5"/>
      <c r="J706" s="5"/>
      <c r="K706" s="5"/>
      <c r="L706" s="5"/>
      <c r="M706" s="5"/>
      <c r="N706" s="4"/>
    </row>
    <row r="707" spans="9:14" x14ac:dyDescent="0.2">
      <c r="I707" s="5"/>
      <c r="J707" s="5"/>
      <c r="K707" s="5"/>
      <c r="L707" s="5"/>
      <c r="M707" s="5"/>
      <c r="N707" s="4"/>
    </row>
    <row r="708" spans="9:14" x14ac:dyDescent="0.2">
      <c r="I708" s="5"/>
      <c r="J708" s="5"/>
      <c r="K708" s="5"/>
      <c r="L708" s="5"/>
      <c r="M708" s="5"/>
      <c r="N708" s="4"/>
    </row>
    <row r="709" spans="9:14" x14ac:dyDescent="0.2">
      <c r="I709" s="5"/>
      <c r="J709" s="5"/>
      <c r="K709" s="5"/>
      <c r="L709" s="5"/>
      <c r="M709" s="5"/>
      <c r="N709" s="4"/>
    </row>
    <row r="710" spans="9:14" x14ac:dyDescent="0.2">
      <c r="I710" s="5"/>
      <c r="J710" s="5"/>
      <c r="K710" s="5"/>
      <c r="L710" s="5"/>
      <c r="M710" s="5"/>
      <c r="N710" s="4"/>
    </row>
    <row r="711" spans="9:14" x14ac:dyDescent="0.2">
      <c r="I711" s="5"/>
      <c r="J711" s="5"/>
      <c r="K711" s="5"/>
      <c r="L711" s="5"/>
      <c r="M711" s="5"/>
      <c r="N711" s="4"/>
    </row>
    <row r="712" spans="9:14" x14ac:dyDescent="0.2">
      <c r="I712" s="5"/>
      <c r="J712" s="5"/>
      <c r="K712" s="5"/>
      <c r="L712" s="5"/>
      <c r="M712" s="5"/>
      <c r="N712" s="4"/>
    </row>
    <row r="713" spans="9:14" x14ac:dyDescent="0.2">
      <c r="I713" s="5"/>
      <c r="J713" s="5"/>
      <c r="K713" s="5"/>
      <c r="L713" s="5"/>
      <c r="M713" s="5"/>
      <c r="N713" s="4"/>
    </row>
    <row r="714" spans="9:14" x14ac:dyDescent="0.2">
      <c r="I714" s="5"/>
      <c r="J714" s="5"/>
      <c r="K714" s="5"/>
      <c r="L714" s="5"/>
      <c r="M714" s="5"/>
      <c r="N714" s="4"/>
    </row>
    <row r="715" spans="9:14" x14ac:dyDescent="0.2">
      <c r="I715" s="5"/>
      <c r="J715" s="5"/>
      <c r="K715" s="5"/>
      <c r="L715" s="5"/>
      <c r="M715" s="5"/>
      <c r="N715" s="4"/>
    </row>
    <row r="716" spans="9:14" x14ac:dyDescent="0.2">
      <c r="I716" s="5"/>
      <c r="J716" s="5"/>
      <c r="K716" s="5"/>
      <c r="L716" s="5"/>
      <c r="M716" s="5"/>
      <c r="N716" s="4"/>
    </row>
    <row r="717" spans="9:14" x14ac:dyDescent="0.2">
      <c r="I717" s="5"/>
      <c r="J717" s="5"/>
      <c r="K717" s="5"/>
      <c r="L717" s="5"/>
      <c r="M717" s="5"/>
      <c r="N717" s="4"/>
    </row>
    <row r="718" spans="9:14" x14ac:dyDescent="0.2">
      <c r="I718" s="5"/>
      <c r="J718" s="5"/>
      <c r="K718" s="5"/>
      <c r="L718" s="5"/>
      <c r="M718" s="5"/>
      <c r="N718" s="4"/>
    </row>
    <row r="719" spans="9:14" x14ac:dyDescent="0.2">
      <c r="I719" s="5"/>
      <c r="J719" s="5"/>
      <c r="K719" s="5"/>
      <c r="L719" s="5"/>
      <c r="M719" s="5"/>
      <c r="N719" s="4"/>
    </row>
    <row r="720" spans="9:14" x14ac:dyDescent="0.2">
      <c r="I720" s="5"/>
      <c r="J720" s="5"/>
      <c r="K720" s="5"/>
      <c r="L720" s="5"/>
      <c r="M720" s="5"/>
      <c r="N720" s="4"/>
    </row>
    <row r="721" spans="9:14" x14ac:dyDescent="0.2">
      <c r="I721" s="5"/>
      <c r="J721" s="5"/>
      <c r="K721" s="5"/>
      <c r="L721" s="5"/>
      <c r="M721" s="5"/>
      <c r="N721" s="4"/>
    </row>
    <row r="722" spans="9:14" x14ac:dyDescent="0.2">
      <c r="I722" s="5"/>
      <c r="J722" s="5"/>
      <c r="K722" s="5"/>
      <c r="L722" s="5"/>
      <c r="M722" s="5"/>
      <c r="N722" s="4"/>
    </row>
    <row r="723" spans="9:14" x14ac:dyDescent="0.2">
      <c r="I723" s="5"/>
      <c r="J723" s="5"/>
      <c r="K723" s="5"/>
      <c r="L723" s="5"/>
      <c r="M723" s="5"/>
      <c r="N723" s="4"/>
    </row>
    <row r="724" spans="9:14" x14ac:dyDescent="0.2">
      <c r="I724" s="5"/>
      <c r="J724" s="5"/>
      <c r="K724" s="5"/>
      <c r="L724" s="5"/>
      <c r="M724" s="5"/>
      <c r="N724" s="4"/>
    </row>
    <row r="725" spans="9:14" x14ac:dyDescent="0.2">
      <c r="I725" s="5"/>
      <c r="J725" s="5"/>
      <c r="K725" s="5"/>
      <c r="L725" s="5"/>
      <c r="M725" s="5"/>
      <c r="N725" s="4"/>
    </row>
    <row r="726" spans="9:14" x14ac:dyDescent="0.2">
      <c r="I726" s="5"/>
      <c r="J726" s="5"/>
      <c r="K726" s="5"/>
      <c r="L726" s="5"/>
      <c r="M726" s="5"/>
      <c r="N726" s="4"/>
    </row>
    <row r="727" spans="9:14" x14ac:dyDescent="0.2">
      <c r="I727" s="5"/>
      <c r="J727" s="5"/>
      <c r="K727" s="5"/>
      <c r="L727" s="5"/>
      <c r="M727" s="5"/>
      <c r="N727" s="4"/>
    </row>
    <row r="728" spans="9:14" x14ac:dyDescent="0.2">
      <c r="I728" s="5"/>
      <c r="J728" s="5"/>
      <c r="K728" s="5"/>
      <c r="L728" s="5"/>
      <c r="M728" s="5"/>
      <c r="N728" s="4"/>
    </row>
    <row r="729" spans="9:14" x14ac:dyDescent="0.2">
      <c r="I729" s="5"/>
      <c r="J729" s="5"/>
      <c r="K729" s="5"/>
      <c r="L729" s="5"/>
      <c r="M729" s="5"/>
      <c r="N729" s="4"/>
    </row>
    <row r="730" spans="9:14" x14ac:dyDescent="0.2">
      <c r="I730" s="5"/>
      <c r="J730" s="5"/>
      <c r="K730" s="5"/>
      <c r="L730" s="5"/>
      <c r="M730" s="5"/>
      <c r="N730" s="4"/>
    </row>
    <row r="731" spans="9:14" x14ac:dyDescent="0.2">
      <c r="I731" s="5"/>
      <c r="J731" s="5"/>
      <c r="K731" s="5"/>
      <c r="L731" s="5"/>
      <c r="M731" s="5"/>
      <c r="N731" s="4"/>
    </row>
    <row r="732" spans="9:14" x14ac:dyDescent="0.2">
      <c r="I732" s="5"/>
      <c r="J732" s="5"/>
      <c r="K732" s="5"/>
      <c r="L732" s="5"/>
      <c r="M732" s="5"/>
      <c r="N732" s="4"/>
    </row>
    <row r="733" spans="9:14" x14ac:dyDescent="0.2">
      <c r="I733" s="5"/>
      <c r="J733" s="5"/>
      <c r="K733" s="5"/>
      <c r="L733" s="5"/>
      <c r="M733" s="5"/>
      <c r="N733" s="4"/>
    </row>
    <row r="734" spans="9:14" x14ac:dyDescent="0.2">
      <c r="I734" s="5"/>
      <c r="J734" s="5"/>
      <c r="K734" s="5"/>
      <c r="L734" s="5"/>
      <c r="M734" s="5"/>
      <c r="N734" s="4"/>
    </row>
    <row r="735" spans="9:14" x14ac:dyDescent="0.2">
      <c r="I735" s="5"/>
      <c r="J735" s="5"/>
      <c r="K735" s="5"/>
      <c r="L735" s="5"/>
      <c r="M735" s="5"/>
      <c r="N735" s="4"/>
    </row>
    <row r="736" spans="9:14" x14ac:dyDescent="0.2">
      <c r="I736" s="5"/>
      <c r="J736" s="5"/>
      <c r="K736" s="5"/>
      <c r="L736" s="5"/>
      <c r="M736" s="5"/>
      <c r="N736" s="4"/>
    </row>
    <row r="737" spans="9:14" x14ac:dyDescent="0.2">
      <c r="I737" s="5"/>
      <c r="J737" s="5"/>
      <c r="K737" s="5"/>
      <c r="L737" s="5"/>
      <c r="M737" s="5"/>
      <c r="N737" s="4"/>
    </row>
    <row r="738" spans="9:14" x14ac:dyDescent="0.2">
      <c r="I738" s="5"/>
      <c r="J738" s="5"/>
      <c r="K738" s="5"/>
      <c r="L738" s="5"/>
      <c r="M738" s="5"/>
      <c r="N738" s="4"/>
    </row>
    <row r="739" spans="9:14" x14ac:dyDescent="0.2">
      <c r="I739" s="5"/>
      <c r="J739" s="5"/>
      <c r="K739" s="5"/>
      <c r="L739" s="5"/>
      <c r="M739" s="5"/>
      <c r="N739" s="4"/>
    </row>
    <row r="740" spans="9:14" x14ac:dyDescent="0.2">
      <c r="I740" s="5"/>
      <c r="J740" s="5"/>
      <c r="K740" s="5"/>
      <c r="L740" s="5"/>
      <c r="M740" s="5"/>
      <c r="N740" s="4"/>
    </row>
    <row r="741" spans="9:14" x14ac:dyDescent="0.2">
      <c r="I741" s="5"/>
      <c r="J741" s="5"/>
      <c r="K741" s="5"/>
      <c r="L741" s="5"/>
      <c r="M741" s="5"/>
      <c r="N741" s="4"/>
    </row>
    <row r="742" spans="9:14" x14ac:dyDescent="0.2">
      <c r="I742" s="5"/>
      <c r="J742" s="5"/>
      <c r="K742" s="5"/>
      <c r="L742" s="5"/>
      <c r="M742" s="5"/>
      <c r="N742" s="4"/>
    </row>
    <row r="743" spans="9:14" x14ac:dyDescent="0.2">
      <c r="I743" s="5"/>
      <c r="J743" s="5"/>
      <c r="K743" s="5"/>
      <c r="L743" s="5"/>
      <c r="M743" s="5"/>
      <c r="N743" s="4"/>
    </row>
    <row r="744" spans="9:14" x14ac:dyDescent="0.2">
      <c r="I744" s="5"/>
      <c r="J744" s="5"/>
      <c r="K744" s="5"/>
      <c r="L744" s="5"/>
      <c r="M744" s="5"/>
      <c r="N744" s="4"/>
    </row>
    <row r="745" spans="9:14" x14ac:dyDescent="0.2">
      <c r="I745" s="5"/>
      <c r="J745" s="5"/>
      <c r="K745" s="5"/>
      <c r="L745" s="5"/>
      <c r="M745" s="5"/>
      <c r="N745" s="4"/>
    </row>
    <row r="746" spans="9:14" x14ac:dyDescent="0.2">
      <c r="I746" s="5"/>
      <c r="J746" s="5"/>
      <c r="K746" s="5"/>
      <c r="L746" s="5"/>
      <c r="M746" s="5"/>
      <c r="N746" s="4"/>
    </row>
    <row r="747" spans="9:14" x14ac:dyDescent="0.2">
      <c r="I747" s="5"/>
      <c r="J747" s="5"/>
      <c r="K747" s="5"/>
      <c r="L747" s="5"/>
      <c r="M747" s="5"/>
      <c r="N747" s="4"/>
    </row>
    <row r="748" spans="9:14" x14ac:dyDescent="0.2">
      <c r="I748" s="5"/>
      <c r="J748" s="5"/>
      <c r="K748" s="5"/>
      <c r="L748" s="5"/>
      <c r="M748" s="5"/>
      <c r="N748" s="4"/>
    </row>
    <row r="749" spans="9:14" x14ac:dyDescent="0.2">
      <c r="I749" s="5"/>
      <c r="J749" s="5"/>
      <c r="K749" s="5"/>
      <c r="L749" s="5"/>
      <c r="M749" s="5"/>
      <c r="N749" s="4"/>
    </row>
    <row r="750" spans="9:14" x14ac:dyDescent="0.2">
      <c r="I750" s="5"/>
      <c r="J750" s="5"/>
      <c r="K750" s="5"/>
      <c r="L750" s="5"/>
      <c r="M750" s="5"/>
      <c r="N750" s="4"/>
    </row>
    <row r="751" spans="9:14" x14ac:dyDescent="0.2">
      <c r="I751" s="5"/>
      <c r="J751" s="5"/>
      <c r="K751" s="5"/>
      <c r="L751" s="5"/>
      <c r="M751" s="5"/>
      <c r="N751" s="4"/>
    </row>
    <row r="752" spans="9:14" x14ac:dyDescent="0.2">
      <c r="I752" s="5"/>
      <c r="J752" s="5"/>
      <c r="K752" s="5"/>
      <c r="L752" s="5"/>
      <c r="M752" s="5"/>
      <c r="N752" s="4"/>
    </row>
    <row r="753" spans="9:14" x14ac:dyDescent="0.2">
      <c r="I753" s="5"/>
      <c r="J753" s="5"/>
      <c r="K753" s="5"/>
      <c r="L753" s="5"/>
      <c r="M753" s="5"/>
      <c r="N753" s="4"/>
    </row>
    <row r="754" spans="9:14" x14ac:dyDescent="0.2">
      <c r="I754" s="5"/>
      <c r="J754" s="5"/>
      <c r="K754" s="5"/>
      <c r="L754" s="5"/>
      <c r="M754" s="5"/>
      <c r="N754" s="4"/>
    </row>
    <row r="755" spans="9:14" x14ac:dyDescent="0.2">
      <c r="I755" s="5"/>
      <c r="J755" s="5"/>
      <c r="K755" s="5"/>
      <c r="L755" s="5"/>
      <c r="M755" s="5"/>
      <c r="N755" s="4"/>
    </row>
    <row r="756" spans="9:14" x14ac:dyDescent="0.2">
      <c r="I756" s="5"/>
      <c r="J756" s="5"/>
      <c r="K756" s="5"/>
      <c r="L756" s="5"/>
      <c r="M756" s="5"/>
      <c r="N756" s="4"/>
    </row>
    <row r="757" spans="9:14" x14ac:dyDescent="0.2">
      <c r="I757" s="5"/>
      <c r="J757" s="5"/>
      <c r="K757" s="5"/>
      <c r="L757" s="5"/>
      <c r="M757" s="5"/>
      <c r="N757" s="4"/>
    </row>
    <row r="758" spans="9:14" x14ac:dyDescent="0.2">
      <c r="I758" s="5"/>
      <c r="J758" s="5"/>
      <c r="K758" s="5"/>
      <c r="L758" s="5"/>
      <c r="M758" s="5"/>
      <c r="N758" s="4"/>
    </row>
    <row r="759" spans="9:14" x14ac:dyDescent="0.2">
      <c r="I759" s="5"/>
      <c r="J759" s="5"/>
      <c r="K759" s="5"/>
      <c r="L759" s="5"/>
      <c r="M759" s="5"/>
      <c r="N759" s="4"/>
    </row>
    <row r="760" spans="9:14" x14ac:dyDescent="0.2">
      <c r="I760" s="5"/>
      <c r="J760" s="5"/>
      <c r="K760" s="5"/>
      <c r="L760" s="5"/>
      <c r="M760" s="5"/>
      <c r="N760" s="4"/>
    </row>
    <row r="761" spans="9:14" x14ac:dyDescent="0.2">
      <c r="I761" s="5"/>
      <c r="J761" s="5"/>
      <c r="K761" s="5"/>
      <c r="L761" s="5"/>
      <c r="M761" s="5"/>
      <c r="N761" s="4"/>
    </row>
    <row r="762" spans="9:14" x14ac:dyDescent="0.2">
      <c r="I762" s="5"/>
      <c r="J762" s="5"/>
      <c r="K762" s="5"/>
      <c r="L762" s="5"/>
      <c r="M762" s="5"/>
      <c r="N762" s="4"/>
    </row>
    <row r="763" spans="9:14" x14ac:dyDescent="0.2">
      <c r="I763" s="5"/>
      <c r="J763" s="5"/>
      <c r="K763" s="5"/>
      <c r="L763" s="5"/>
      <c r="M763" s="5"/>
      <c r="N763" s="4"/>
    </row>
    <row r="764" spans="9:14" x14ac:dyDescent="0.2">
      <c r="I764" s="5"/>
      <c r="J764" s="5"/>
      <c r="K764" s="5"/>
      <c r="L764" s="5"/>
      <c r="M764" s="5"/>
      <c r="N764" s="4"/>
    </row>
    <row r="765" spans="9:14" x14ac:dyDescent="0.2">
      <c r="I765" s="5"/>
      <c r="J765" s="5"/>
      <c r="K765" s="5"/>
      <c r="L765" s="5"/>
      <c r="M765" s="5"/>
      <c r="N765" s="4"/>
    </row>
    <row r="766" spans="9:14" x14ac:dyDescent="0.2">
      <c r="I766" s="5"/>
      <c r="J766" s="5"/>
      <c r="K766" s="5"/>
      <c r="L766" s="5"/>
      <c r="M766" s="5"/>
      <c r="N766" s="4"/>
    </row>
    <row r="767" spans="9:14" x14ac:dyDescent="0.2">
      <c r="I767" s="5"/>
      <c r="J767" s="5"/>
      <c r="K767" s="5"/>
      <c r="L767" s="5"/>
      <c r="M767" s="5"/>
      <c r="N767" s="4"/>
    </row>
    <row r="768" spans="9:14" x14ac:dyDescent="0.2">
      <c r="I768" s="5"/>
      <c r="J768" s="5"/>
      <c r="K768" s="5"/>
      <c r="L768" s="5"/>
      <c r="M768" s="5"/>
      <c r="N768" s="4"/>
    </row>
    <row r="769" spans="9:14" x14ac:dyDescent="0.2">
      <c r="I769" s="5"/>
      <c r="J769" s="5"/>
      <c r="K769" s="5"/>
      <c r="L769" s="5"/>
      <c r="M769" s="5"/>
      <c r="N769" s="4"/>
    </row>
    <row r="770" spans="9:14" x14ac:dyDescent="0.2">
      <c r="I770" s="5"/>
      <c r="J770" s="5"/>
      <c r="K770" s="5"/>
      <c r="L770" s="5"/>
      <c r="M770" s="5"/>
      <c r="N770" s="4"/>
    </row>
    <row r="771" spans="9:14" x14ac:dyDescent="0.2">
      <c r="I771" s="5"/>
      <c r="J771" s="5"/>
      <c r="K771" s="5"/>
      <c r="L771" s="5"/>
      <c r="M771" s="5"/>
      <c r="N771" s="4"/>
    </row>
    <row r="772" spans="9:14" x14ac:dyDescent="0.2">
      <c r="I772" s="5"/>
      <c r="J772" s="5"/>
      <c r="K772" s="5"/>
      <c r="L772" s="5"/>
      <c r="M772" s="5"/>
      <c r="N772" s="4"/>
    </row>
    <row r="773" spans="9:14" x14ac:dyDescent="0.2">
      <c r="I773" s="5"/>
      <c r="J773" s="5"/>
      <c r="K773" s="5"/>
      <c r="L773" s="5"/>
      <c r="M773" s="5"/>
      <c r="N773" s="4"/>
    </row>
    <row r="774" spans="9:14" x14ac:dyDescent="0.2">
      <c r="I774" s="5"/>
      <c r="J774" s="5"/>
      <c r="K774" s="5"/>
      <c r="L774" s="5"/>
      <c r="M774" s="5"/>
      <c r="N774" s="4"/>
    </row>
    <row r="775" spans="9:14" x14ac:dyDescent="0.2">
      <c r="I775" s="5"/>
      <c r="J775" s="5"/>
      <c r="K775" s="5"/>
      <c r="L775" s="5"/>
      <c r="M775" s="5"/>
      <c r="N775" s="4"/>
    </row>
    <row r="776" spans="9:14" x14ac:dyDescent="0.2">
      <c r="I776" s="5"/>
      <c r="J776" s="5"/>
      <c r="K776" s="5"/>
      <c r="L776" s="5"/>
      <c r="M776" s="5"/>
      <c r="N776" s="4"/>
    </row>
    <row r="777" spans="9:14" x14ac:dyDescent="0.2">
      <c r="I777" s="5"/>
      <c r="J777" s="5"/>
      <c r="K777" s="5"/>
      <c r="L777" s="5"/>
      <c r="M777" s="5"/>
      <c r="N777" s="4"/>
    </row>
    <row r="778" spans="9:14" x14ac:dyDescent="0.2">
      <c r="I778" s="5"/>
      <c r="J778" s="5"/>
      <c r="K778" s="5"/>
      <c r="L778" s="5"/>
      <c r="M778" s="5"/>
      <c r="N778" s="4"/>
    </row>
    <row r="779" spans="9:14" x14ac:dyDescent="0.2">
      <c r="I779" s="5"/>
      <c r="J779" s="5"/>
      <c r="K779" s="5"/>
      <c r="L779" s="5"/>
      <c r="M779" s="5"/>
      <c r="N779" s="4"/>
    </row>
    <row r="780" spans="9:14" x14ac:dyDescent="0.2">
      <c r="I780" s="5"/>
      <c r="J780" s="5"/>
      <c r="K780" s="5"/>
      <c r="L780" s="5"/>
      <c r="M780" s="5"/>
      <c r="N780" s="4"/>
    </row>
    <row r="781" spans="9:14" x14ac:dyDescent="0.2">
      <c r="I781" s="5"/>
      <c r="J781" s="5"/>
      <c r="K781" s="5"/>
      <c r="L781" s="5"/>
      <c r="M781" s="5"/>
      <c r="N781" s="4"/>
    </row>
    <row r="782" spans="9:14" x14ac:dyDescent="0.2">
      <c r="I782" s="5"/>
      <c r="J782" s="5"/>
      <c r="K782" s="5"/>
      <c r="L782" s="5"/>
      <c r="M782" s="5"/>
      <c r="N782" s="4"/>
    </row>
    <row r="783" spans="9:14" x14ac:dyDescent="0.2">
      <c r="I783" s="5"/>
      <c r="J783" s="5"/>
      <c r="K783" s="5"/>
      <c r="L783" s="5"/>
      <c r="M783" s="5"/>
      <c r="N783" s="4"/>
    </row>
    <row r="784" spans="9:14" x14ac:dyDescent="0.2">
      <c r="I784" s="5"/>
      <c r="J784" s="5"/>
      <c r="K784" s="5"/>
      <c r="L784" s="5"/>
      <c r="M784" s="5"/>
      <c r="N784" s="4"/>
    </row>
    <row r="785" spans="9:14" x14ac:dyDescent="0.2">
      <c r="I785" s="5"/>
      <c r="J785" s="5"/>
      <c r="K785" s="5"/>
      <c r="L785" s="5"/>
      <c r="M785" s="5"/>
      <c r="N785" s="4"/>
    </row>
    <row r="786" spans="9:14" x14ac:dyDescent="0.2">
      <c r="I786" s="5"/>
      <c r="J786" s="5"/>
      <c r="K786" s="5"/>
      <c r="L786" s="5"/>
      <c r="M786" s="5"/>
      <c r="N786" s="4"/>
    </row>
    <row r="787" spans="9:14" x14ac:dyDescent="0.2">
      <c r="I787" s="5"/>
      <c r="J787" s="5"/>
      <c r="K787" s="5"/>
      <c r="L787" s="5"/>
      <c r="M787" s="5"/>
      <c r="N787" s="4"/>
    </row>
    <row r="788" spans="9:14" x14ac:dyDescent="0.2">
      <c r="I788" s="5"/>
      <c r="J788" s="5"/>
      <c r="K788" s="5"/>
      <c r="L788" s="5"/>
      <c r="M788" s="5"/>
      <c r="N788" s="4"/>
    </row>
    <row r="789" spans="9:14" x14ac:dyDescent="0.2">
      <c r="I789" s="5"/>
      <c r="J789" s="5"/>
      <c r="K789" s="5"/>
      <c r="L789" s="5"/>
      <c r="M789" s="5"/>
      <c r="N789" s="4"/>
    </row>
    <row r="790" spans="9:14" x14ac:dyDescent="0.2">
      <c r="I790" s="5"/>
      <c r="J790" s="5"/>
      <c r="K790" s="5"/>
      <c r="L790" s="5"/>
      <c r="M790" s="5"/>
      <c r="N790" s="4"/>
    </row>
    <row r="791" spans="9:14" x14ac:dyDescent="0.2">
      <c r="I791" s="5"/>
      <c r="J791" s="5"/>
      <c r="K791" s="5"/>
      <c r="L791" s="5"/>
      <c r="M791" s="5"/>
      <c r="N791" s="4"/>
    </row>
    <row r="792" spans="9:14" x14ac:dyDescent="0.2">
      <c r="I792" s="5"/>
      <c r="J792" s="5"/>
      <c r="K792" s="5"/>
      <c r="L792" s="5"/>
      <c r="M792" s="5"/>
      <c r="N792" s="4"/>
    </row>
    <row r="793" spans="9:14" x14ac:dyDescent="0.2">
      <c r="I793" s="5"/>
      <c r="J793" s="5"/>
      <c r="K793" s="5"/>
      <c r="L793" s="5"/>
      <c r="M793" s="5"/>
      <c r="N793" s="4"/>
    </row>
    <row r="794" spans="9:14" x14ac:dyDescent="0.2">
      <c r="I794" s="5"/>
      <c r="J794" s="5"/>
      <c r="K794" s="5"/>
      <c r="L794" s="5"/>
      <c r="M794" s="5"/>
      <c r="N794" s="4"/>
    </row>
    <row r="795" spans="9:14" x14ac:dyDescent="0.2">
      <c r="I795" s="5"/>
      <c r="J795" s="5"/>
      <c r="K795" s="5"/>
      <c r="L795" s="5"/>
      <c r="M795" s="5"/>
      <c r="N795" s="4"/>
    </row>
    <row r="796" spans="9:14" x14ac:dyDescent="0.2">
      <c r="I796" s="5"/>
      <c r="J796" s="5"/>
      <c r="K796" s="5"/>
      <c r="L796" s="5"/>
      <c r="M796" s="5"/>
      <c r="N796" s="4"/>
    </row>
    <row r="797" spans="9:14" x14ac:dyDescent="0.2">
      <c r="I797" s="5"/>
      <c r="J797" s="5"/>
      <c r="K797" s="5"/>
      <c r="L797" s="5"/>
      <c r="M797" s="5"/>
      <c r="N797" s="4"/>
    </row>
    <row r="798" spans="9:14" x14ac:dyDescent="0.2">
      <c r="I798" s="5"/>
      <c r="J798" s="5"/>
      <c r="K798" s="5"/>
      <c r="L798" s="5"/>
      <c r="M798" s="5"/>
      <c r="N798" s="4"/>
    </row>
    <row r="799" spans="9:14" x14ac:dyDescent="0.2">
      <c r="I799" s="5"/>
      <c r="J799" s="5"/>
      <c r="K799" s="5"/>
      <c r="L799" s="5"/>
      <c r="M799" s="5"/>
      <c r="N799" s="4"/>
    </row>
    <row r="800" spans="9:14" x14ac:dyDescent="0.2">
      <c r="I800" s="5"/>
      <c r="J800" s="5"/>
      <c r="K800" s="5"/>
      <c r="L800" s="5"/>
      <c r="M800" s="5"/>
      <c r="N800" s="4"/>
    </row>
    <row r="801" spans="9:14" x14ac:dyDescent="0.2">
      <c r="I801" s="5"/>
      <c r="J801" s="5"/>
      <c r="K801" s="5"/>
      <c r="L801" s="5"/>
      <c r="M801" s="5"/>
      <c r="N801" s="4"/>
    </row>
    <row r="802" spans="9:14" x14ac:dyDescent="0.2">
      <c r="I802" s="5"/>
      <c r="J802" s="5"/>
      <c r="K802" s="5"/>
      <c r="L802" s="5"/>
      <c r="M802" s="5"/>
      <c r="N802" s="4"/>
    </row>
    <row r="803" spans="9:14" x14ac:dyDescent="0.2">
      <c r="I803" s="1"/>
      <c r="J803" s="1"/>
      <c r="K803" s="1"/>
      <c r="L803" s="1"/>
      <c r="M803" s="1"/>
    </row>
    <row r="804" spans="9:14" x14ac:dyDescent="0.2">
      <c r="I804" s="1"/>
      <c r="J804" s="1"/>
      <c r="K804" s="1"/>
      <c r="L804" s="1"/>
      <c r="M804" s="1"/>
    </row>
    <row r="805" spans="9:14" x14ac:dyDescent="0.2">
      <c r="I805" s="1"/>
      <c r="J805" s="1"/>
      <c r="K805" s="1"/>
      <c r="L805" s="1"/>
      <c r="M805" s="1"/>
    </row>
    <row r="806" spans="9:14" x14ac:dyDescent="0.2">
      <c r="I806" s="1"/>
      <c r="J806" s="1"/>
      <c r="K806" s="1"/>
      <c r="L806" s="1"/>
      <c r="M806" s="1"/>
    </row>
    <row r="807" spans="9:14" x14ac:dyDescent="0.2">
      <c r="I807" s="1"/>
      <c r="J807" s="1"/>
      <c r="K807" s="1"/>
      <c r="L807" s="1"/>
      <c r="M807" s="1"/>
    </row>
    <row r="808" spans="9:14" x14ac:dyDescent="0.2">
      <c r="I808" s="1"/>
      <c r="J808" s="1"/>
      <c r="K808" s="1"/>
      <c r="L808" s="1"/>
      <c r="M808" s="1"/>
    </row>
    <row r="809" spans="9:14" x14ac:dyDescent="0.2">
      <c r="I809" s="1"/>
      <c r="J809" s="1"/>
      <c r="K809" s="1"/>
      <c r="L809" s="1"/>
      <c r="M809" s="1"/>
    </row>
    <row r="810" spans="9:14" x14ac:dyDescent="0.2">
      <c r="I810" s="1"/>
      <c r="J810" s="1"/>
      <c r="K810" s="1"/>
      <c r="L810" s="1"/>
      <c r="M810" s="1"/>
    </row>
    <row r="811" spans="9:14" x14ac:dyDescent="0.2">
      <c r="I811" s="1"/>
      <c r="J811" s="1"/>
      <c r="K811" s="1"/>
      <c r="L811" s="1"/>
      <c r="M811" s="1"/>
    </row>
    <row r="812" spans="9:14" x14ac:dyDescent="0.2">
      <c r="I812" s="1"/>
      <c r="J812" s="1"/>
      <c r="K812" s="1"/>
      <c r="L812" s="1"/>
      <c r="M812" s="1"/>
    </row>
    <row r="813" spans="9:14" x14ac:dyDescent="0.2">
      <c r="I813" s="1"/>
      <c r="J813" s="1"/>
      <c r="K813" s="1"/>
      <c r="L813" s="1"/>
      <c r="M813" s="1"/>
    </row>
    <row r="814" spans="9:14" x14ac:dyDescent="0.2">
      <c r="I814" s="1"/>
      <c r="J814" s="1"/>
      <c r="K814" s="1"/>
      <c r="L814" s="1"/>
      <c r="M814" s="1"/>
    </row>
    <row r="815" spans="9:14" x14ac:dyDescent="0.2">
      <c r="I815" s="1"/>
      <c r="J815" s="1"/>
      <c r="K815" s="1"/>
      <c r="L815" s="1"/>
      <c r="M815" s="1"/>
    </row>
    <row r="816" spans="9:14" x14ac:dyDescent="0.2">
      <c r="I816" s="1"/>
      <c r="J816" s="1"/>
      <c r="K816" s="1"/>
      <c r="L816" s="1"/>
      <c r="M816" s="1"/>
    </row>
    <row r="817" spans="9:13" x14ac:dyDescent="0.2">
      <c r="I817" s="1"/>
      <c r="J817" s="1"/>
      <c r="K817" s="1"/>
      <c r="L817" s="1"/>
      <c r="M817" s="1"/>
    </row>
    <row r="818" spans="9:13" x14ac:dyDescent="0.2">
      <c r="I818" s="1"/>
      <c r="J818" s="1"/>
      <c r="K818" s="1"/>
      <c r="L818" s="1"/>
      <c r="M818" s="1"/>
    </row>
    <row r="819" spans="9:13" x14ac:dyDescent="0.2">
      <c r="I819" s="1"/>
      <c r="J819" s="1"/>
      <c r="K819" s="1"/>
      <c r="L819" s="1"/>
      <c r="M819" s="1"/>
    </row>
    <row r="820" spans="9:13" x14ac:dyDescent="0.2">
      <c r="I820" s="1"/>
      <c r="J820" s="1"/>
      <c r="K820" s="1"/>
      <c r="L820" s="1"/>
      <c r="M820" s="1"/>
    </row>
    <row r="821" spans="9:13" x14ac:dyDescent="0.2">
      <c r="I821" s="1"/>
      <c r="J821" s="1"/>
      <c r="K821" s="1"/>
      <c r="L821" s="1"/>
      <c r="M821" s="1"/>
    </row>
    <row r="822" spans="9:13" x14ac:dyDescent="0.2">
      <c r="I822" s="1"/>
      <c r="J822" s="1"/>
      <c r="K822" s="1"/>
      <c r="L822" s="1"/>
      <c r="M822" s="1"/>
    </row>
    <row r="823" spans="9:13" x14ac:dyDescent="0.2">
      <c r="I823" s="1"/>
      <c r="J823" s="1"/>
      <c r="K823" s="1"/>
      <c r="L823" s="1"/>
      <c r="M823" s="1"/>
    </row>
    <row r="824" spans="9:13" x14ac:dyDescent="0.2">
      <c r="I824" s="1"/>
      <c r="J824" s="1"/>
      <c r="K824" s="1"/>
      <c r="L824" s="1"/>
      <c r="M824" s="1"/>
    </row>
    <row r="825" spans="9:13" x14ac:dyDescent="0.2">
      <c r="I825" s="1"/>
      <c r="J825" s="1"/>
      <c r="K825" s="1"/>
      <c r="L825" s="1"/>
      <c r="M825" s="1"/>
    </row>
    <row r="826" spans="9:13" x14ac:dyDescent="0.2">
      <c r="I826" s="1"/>
      <c r="J826" s="1"/>
      <c r="K826" s="1"/>
      <c r="L826" s="1"/>
      <c r="M826" s="1"/>
    </row>
    <row r="827" spans="9:13" x14ac:dyDescent="0.2">
      <c r="I827" s="1"/>
      <c r="J827" s="1"/>
      <c r="K827" s="1"/>
      <c r="L827" s="1"/>
      <c r="M827" s="1"/>
    </row>
    <row r="828" spans="9:13" x14ac:dyDescent="0.2">
      <c r="I828" s="1"/>
      <c r="J828" s="1"/>
      <c r="K828" s="1"/>
      <c r="L828" s="1"/>
      <c r="M828" s="1"/>
    </row>
    <row r="829" spans="9:13" x14ac:dyDescent="0.2">
      <c r="I829" s="1"/>
      <c r="J829" s="1"/>
      <c r="K829" s="1"/>
      <c r="L829" s="1"/>
      <c r="M829" s="1"/>
    </row>
    <row r="830" spans="9:13" x14ac:dyDescent="0.2">
      <c r="I830" s="1"/>
      <c r="J830" s="1"/>
      <c r="K830" s="1"/>
      <c r="L830" s="1"/>
      <c r="M830" s="1"/>
    </row>
    <row r="831" spans="9:13" x14ac:dyDescent="0.2">
      <c r="I831" s="1"/>
      <c r="J831" s="1"/>
      <c r="K831" s="1"/>
      <c r="L831" s="1"/>
      <c r="M831" s="1"/>
    </row>
    <row r="832" spans="9:13" x14ac:dyDescent="0.2">
      <c r="I832" s="1"/>
      <c r="J832" s="1"/>
      <c r="K832" s="1"/>
      <c r="L832" s="1"/>
      <c r="M832" s="1"/>
    </row>
    <row r="833" spans="9:13" x14ac:dyDescent="0.2">
      <c r="I833" s="1"/>
      <c r="J833" s="1"/>
      <c r="K833" s="1"/>
      <c r="L833" s="1"/>
      <c r="M833" s="1"/>
    </row>
    <row r="834" spans="9:13" x14ac:dyDescent="0.2">
      <c r="I834" s="1"/>
      <c r="J834" s="1"/>
      <c r="K834" s="1"/>
      <c r="L834" s="1"/>
      <c r="M834" s="1"/>
    </row>
    <row r="835" spans="9:13" x14ac:dyDescent="0.2">
      <c r="I835" s="1"/>
      <c r="J835" s="1"/>
      <c r="K835" s="1"/>
      <c r="L835" s="1"/>
      <c r="M835" s="1"/>
    </row>
    <row r="836" spans="9:13" x14ac:dyDescent="0.2">
      <c r="I836" s="1"/>
      <c r="J836" s="1"/>
      <c r="K836" s="1"/>
      <c r="L836" s="1"/>
      <c r="M836" s="1"/>
    </row>
    <row r="837" spans="9:13" x14ac:dyDescent="0.2">
      <c r="I837" s="1"/>
      <c r="J837" s="1"/>
      <c r="K837" s="1"/>
      <c r="L837" s="1"/>
      <c r="M837" s="1"/>
    </row>
    <row r="838" spans="9:13" x14ac:dyDescent="0.2">
      <c r="I838" s="1"/>
      <c r="J838" s="1"/>
      <c r="K838" s="1"/>
      <c r="L838" s="1"/>
      <c r="M838" s="1"/>
    </row>
    <row r="839" spans="9:13" x14ac:dyDescent="0.2">
      <c r="I839" s="1"/>
      <c r="J839" s="1"/>
      <c r="K839" s="1"/>
      <c r="L839" s="1"/>
      <c r="M839" s="1"/>
    </row>
    <row r="840" spans="9:13" x14ac:dyDescent="0.2">
      <c r="I840" s="1"/>
      <c r="J840" s="1"/>
      <c r="K840" s="1"/>
      <c r="L840" s="1"/>
      <c r="M840" s="1"/>
    </row>
    <row r="841" spans="9:13" x14ac:dyDescent="0.2">
      <c r="I841" s="1"/>
      <c r="J841" s="1"/>
      <c r="K841" s="1"/>
      <c r="L841" s="1"/>
      <c r="M841" s="1"/>
    </row>
    <row r="842" spans="9:13" x14ac:dyDescent="0.2">
      <c r="I842" s="1"/>
      <c r="J842" s="1"/>
      <c r="K842" s="1"/>
      <c r="L842" s="1"/>
      <c r="M842" s="1"/>
    </row>
    <row r="843" spans="9:13" x14ac:dyDescent="0.2">
      <c r="I843" s="1"/>
      <c r="J843" s="1"/>
      <c r="K843" s="1"/>
      <c r="L843" s="1"/>
      <c r="M843" s="1"/>
    </row>
    <row r="844" spans="9:13" x14ac:dyDescent="0.2">
      <c r="I844" s="1"/>
      <c r="J844" s="1"/>
      <c r="K844" s="1"/>
      <c r="L844" s="1"/>
      <c r="M844" s="1"/>
    </row>
    <row r="845" spans="9:13" x14ac:dyDescent="0.2">
      <c r="I845" s="1"/>
      <c r="J845" s="1"/>
      <c r="K845" s="1"/>
      <c r="L845" s="1"/>
      <c r="M845" s="1"/>
    </row>
    <row r="846" spans="9:13" x14ac:dyDescent="0.2">
      <c r="I846" s="1"/>
      <c r="J846" s="1"/>
      <c r="K846" s="1"/>
      <c r="L846" s="1"/>
      <c r="M846" s="1"/>
    </row>
    <row r="847" spans="9:13" x14ac:dyDescent="0.2">
      <c r="I847" s="1"/>
      <c r="J847" s="1"/>
      <c r="K847" s="1"/>
      <c r="L847" s="1"/>
      <c r="M847" s="1"/>
    </row>
    <row r="848" spans="9:13" x14ac:dyDescent="0.2">
      <c r="I848" s="1"/>
      <c r="J848" s="1"/>
      <c r="K848" s="1"/>
      <c r="L848" s="1"/>
      <c r="M848" s="1"/>
    </row>
    <row r="849" spans="9:13" x14ac:dyDescent="0.2">
      <c r="I849" s="1"/>
      <c r="J849" s="1"/>
      <c r="K849" s="1"/>
      <c r="L849" s="1"/>
      <c r="M849" s="1"/>
    </row>
    <row r="850" spans="9:13" x14ac:dyDescent="0.2">
      <c r="I850" s="1"/>
      <c r="J850" s="1"/>
      <c r="K850" s="1"/>
      <c r="L850" s="1"/>
      <c r="M850" s="1"/>
    </row>
    <row r="851" spans="9:13" x14ac:dyDescent="0.2">
      <c r="I851" s="1"/>
      <c r="J851" s="1"/>
      <c r="K851" s="1"/>
      <c r="L851" s="1"/>
      <c r="M851" s="1"/>
    </row>
    <row r="852" spans="9:13" x14ac:dyDescent="0.2">
      <c r="I852" s="1"/>
      <c r="J852" s="1"/>
      <c r="K852" s="1"/>
      <c r="L852" s="1"/>
      <c r="M852" s="1"/>
    </row>
    <row r="853" spans="9:13" x14ac:dyDescent="0.2">
      <c r="I853" s="1"/>
      <c r="J853" s="1"/>
      <c r="K853" s="1"/>
      <c r="L853" s="1"/>
      <c r="M853" s="1"/>
    </row>
    <row r="854" spans="9:13" x14ac:dyDescent="0.2">
      <c r="I854" s="1"/>
      <c r="J854" s="1"/>
      <c r="K854" s="1"/>
      <c r="L854" s="1"/>
      <c r="M854" s="1"/>
    </row>
    <row r="855" spans="9:13" x14ac:dyDescent="0.2">
      <c r="I855" s="1"/>
      <c r="J855" s="1"/>
      <c r="K855" s="1"/>
      <c r="L855" s="1"/>
      <c r="M855" s="1"/>
    </row>
    <row r="856" spans="9:13" x14ac:dyDescent="0.2">
      <c r="I856" s="1"/>
      <c r="J856" s="1"/>
      <c r="K856" s="1"/>
      <c r="L856" s="1"/>
      <c r="M856" s="1"/>
    </row>
    <row r="857" spans="9:13" x14ac:dyDescent="0.2">
      <c r="I857" s="1"/>
      <c r="J857" s="1"/>
      <c r="K857" s="1"/>
      <c r="L857" s="1"/>
      <c r="M857" s="1"/>
    </row>
    <row r="858" spans="9:13" x14ac:dyDescent="0.2">
      <c r="I858" s="1"/>
      <c r="J858" s="1"/>
      <c r="K858" s="1"/>
      <c r="L858" s="1"/>
      <c r="M858" s="1"/>
    </row>
    <row r="859" spans="9:13" x14ac:dyDescent="0.2">
      <c r="I859" s="1"/>
      <c r="J859" s="1"/>
      <c r="K859" s="1"/>
      <c r="L859" s="1"/>
      <c r="M859" s="1"/>
    </row>
    <row r="860" spans="9:13" x14ac:dyDescent="0.2">
      <c r="I860" s="1"/>
      <c r="J860" s="1"/>
      <c r="K860" s="1"/>
      <c r="L860" s="1"/>
      <c r="M860" s="1"/>
    </row>
    <row r="861" spans="9:13" x14ac:dyDescent="0.2">
      <c r="I861" s="1"/>
      <c r="J861" s="1"/>
      <c r="K861" s="1"/>
      <c r="L861" s="1"/>
      <c r="M861" s="1"/>
    </row>
    <row r="862" spans="9:13" x14ac:dyDescent="0.2">
      <c r="I862" s="1"/>
      <c r="J862" s="1"/>
      <c r="K862" s="1"/>
      <c r="L862" s="1"/>
      <c r="M862" s="1"/>
    </row>
    <row r="863" spans="9:13" x14ac:dyDescent="0.2">
      <c r="I863" s="1"/>
      <c r="J863" s="1"/>
      <c r="K863" s="1"/>
      <c r="L863" s="1"/>
      <c r="M863" s="1"/>
    </row>
    <row r="864" spans="9:13" x14ac:dyDescent="0.2">
      <c r="I864" s="1"/>
      <c r="J864" s="1"/>
      <c r="K864" s="1"/>
      <c r="L864" s="1"/>
      <c r="M864" s="1"/>
    </row>
    <row r="865" spans="9:13" x14ac:dyDescent="0.2">
      <c r="I865" s="1"/>
      <c r="J865" s="1"/>
      <c r="K865" s="1"/>
      <c r="L865" s="1"/>
      <c r="M865" s="1"/>
    </row>
    <row r="866" spans="9:13" x14ac:dyDescent="0.2">
      <c r="I866" s="1"/>
      <c r="J866" s="1"/>
      <c r="K866" s="1"/>
      <c r="L866" s="1"/>
      <c r="M866" s="1"/>
    </row>
    <row r="867" spans="9:13" x14ac:dyDescent="0.2">
      <c r="I867" s="1"/>
      <c r="J867" s="1"/>
      <c r="K867" s="1"/>
      <c r="L867" s="1"/>
      <c r="M867" s="1"/>
    </row>
    <row r="868" spans="9:13" x14ac:dyDescent="0.2">
      <c r="I868" s="1"/>
      <c r="J868" s="1"/>
      <c r="K868" s="1"/>
      <c r="L868" s="1"/>
      <c r="M868" s="1"/>
    </row>
    <row r="869" spans="9:13" x14ac:dyDescent="0.2">
      <c r="I869" s="1"/>
      <c r="J869" s="1"/>
      <c r="K869" s="1"/>
      <c r="L869" s="1"/>
      <c r="M869" s="1"/>
    </row>
    <row r="870" spans="9:13" x14ac:dyDescent="0.2">
      <c r="I870" s="1"/>
      <c r="J870" s="1"/>
      <c r="K870" s="1"/>
      <c r="L870" s="1"/>
      <c r="M870" s="1"/>
    </row>
    <row r="871" spans="9:13" x14ac:dyDescent="0.2">
      <c r="I871" s="1"/>
      <c r="J871" s="1"/>
      <c r="K871" s="1"/>
      <c r="L871" s="1"/>
      <c r="M871" s="1"/>
    </row>
    <row r="872" spans="9:13" x14ac:dyDescent="0.2">
      <c r="I872" s="1"/>
      <c r="J872" s="1"/>
      <c r="K872" s="1"/>
      <c r="L872" s="1"/>
      <c r="M872" s="1"/>
    </row>
    <row r="873" spans="9:13" x14ac:dyDescent="0.2">
      <c r="I873" s="1"/>
      <c r="J873" s="1"/>
      <c r="K873" s="1"/>
      <c r="L873" s="1"/>
      <c r="M873" s="1"/>
    </row>
    <row r="874" spans="9:13" x14ac:dyDescent="0.2">
      <c r="I874" s="1"/>
      <c r="J874" s="1"/>
      <c r="K874" s="1"/>
      <c r="L874" s="1"/>
      <c r="M874" s="1"/>
    </row>
    <row r="875" spans="9:13" x14ac:dyDescent="0.2">
      <c r="I875" s="1"/>
      <c r="J875" s="1"/>
      <c r="K875" s="1"/>
      <c r="L875" s="1"/>
      <c r="M875" s="1"/>
    </row>
    <row r="876" spans="9:13" x14ac:dyDescent="0.2">
      <c r="I876" s="1"/>
      <c r="J876" s="1"/>
      <c r="K876" s="1"/>
      <c r="L876" s="1"/>
      <c r="M876" s="1"/>
    </row>
    <row r="877" spans="9:13" x14ac:dyDescent="0.2">
      <c r="I877" s="1"/>
      <c r="J877" s="1"/>
      <c r="K877" s="1"/>
      <c r="L877" s="1"/>
      <c r="M877" s="1"/>
    </row>
    <row r="878" spans="9:13" x14ac:dyDescent="0.2">
      <c r="I878" s="1"/>
      <c r="J878" s="1"/>
      <c r="K878" s="1"/>
      <c r="L878" s="1"/>
      <c r="M878" s="1"/>
    </row>
    <row r="879" spans="9:13" x14ac:dyDescent="0.2">
      <c r="I879" s="1"/>
      <c r="J879" s="1"/>
      <c r="K879" s="1"/>
      <c r="L879" s="1"/>
      <c r="M879" s="1"/>
    </row>
    <row r="880" spans="9:13" x14ac:dyDescent="0.2">
      <c r="I880" s="1"/>
      <c r="J880" s="1"/>
      <c r="K880" s="1"/>
      <c r="L880" s="1"/>
      <c r="M880" s="1"/>
    </row>
    <row r="881" spans="9:13" x14ac:dyDescent="0.2">
      <c r="I881" s="1"/>
      <c r="J881" s="1"/>
      <c r="K881" s="1"/>
      <c r="L881" s="1"/>
      <c r="M881" s="1"/>
    </row>
    <row r="882" spans="9:13" x14ac:dyDescent="0.2">
      <c r="I882" s="1"/>
      <c r="J882" s="1"/>
      <c r="K882" s="1"/>
      <c r="L882" s="1"/>
      <c r="M882" s="1"/>
    </row>
    <row r="883" spans="9:13" x14ac:dyDescent="0.2">
      <c r="I883" s="1"/>
      <c r="J883" s="1"/>
      <c r="K883" s="1"/>
      <c r="L883" s="1"/>
      <c r="M883" s="1"/>
    </row>
    <row r="884" spans="9:13" x14ac:dyDescent="0.2">
      <c r="I884" s="1"/>
      <c r="J884" s="1"/>
      <c r="K884" s="1"/>
      <c r="L884" s="1"/>
      <c r="M884" s="1"/>
    </row>
    <row r="885" spans="9:13" x14ac:dyDescent="0.2">
      <c r="I885" s="1"/>
      <c r="J885" s="1"/>
      <c r="K885" s="1"/>
      <c r="L885" s="1"/>
      <c r="M885" s="1"/>
    </row>
    <row r="886" spans="9:13" x14ac:dyDescent="0.2">
      <c r="I886" s="1"/>
      <c r="J886" s="1"/>
      <c r="K886" s="1"/>
      <c r="L886" s="1"/>
      <c r="M886" s="1"/>
    </row>
    <row r="887" spans="9:13" x14ac:dyDescent="0.2">
      <c r="I887" s="1"/>
      <c r="J887" s="1"/>
      <c r="K887" s="1"/>
      <c r="L887" s="1"/>
      <c r="M887" s="1"/>
    </row>
    <row r="888" spans="9:13" x14ac:dyDescent="0.2">
      <c r="I888" s="1"/>
      <c r="J888" s="1"/>
      <c r="K888" s="1"/>
      <c r="L888" s="1"/>
      <c r="M888" s="1"/>
    </row>
    <row r="889" spans="9:13" x14ac:dyDescent="0.2">
      <c r="I889" s="1"/>
      <c r="J889" s="1"/>
      <c r="K889" s="1"/>
      <c r="L889" s="1"/>
      <c r="M889" s="1"/>
    </row>
    <row r="890" spans="9:13" x14ac:dyDescent="0.2">
      <c r="I890" s="1"/>
      <c r="J890" s="1"/>
      <c r="K890" s="1"/>
      <c r="L890" s="1"/>
      <c r="M890" s="1"/>
    </row>
    <row r="891" spans="9:13" x14ac:dyDescent="0.2">
      <c r="I891" s="1"/>
      <c r="J891" s="1"/>
      <c r="K891" s="1"/>
      <c r="L891" s="1"/>
      <c r="M891" s="1"/>
    </row>
    <row r="892" spans="9:13" x14ac:dyDescent="0.2">
      <c r="I892" s="1"/>
      <c r="J892" s="1"/>
      <c r="K892" s="1"/>
      <c r="L892" s="1"/>
      <c r="M892" s="1"/>
    </row>
    <row r="893" spans="9:13" x14ac:dyDescent="0.2">
      <c r="I893" s="1"/>
      <c r="J893" s="1"/>
      <c r="K893" s="1"/>
      <c r="L893" s="1"/>
      <c r="M893" s="1"/>
    </row>
    <row r="894" spans="9:13" x14ac:dyDescent="0.2">
      <c r="I894" s="1"/>
      <c r="J894" s="1"/>
      <c r="K894" s="1"/>
      <c r="L894" s="1"/>
      <c r="M894" s="1"/>
    </row>
    <row r="895" spans="9:13" x14ac:dyDescent="0.2">
      <c r="I895" s="1"/>
      <c r="J895" s="1"/>
      <c r="K895" s="1"/>
      <c r="L895" s="1"/>
      <c r="M895" s="1"/>
    </row>
    <row r="896" spans="9:13" x14ac:dyDescent="0.2">
      <c r="I896" s="1"/>
      <c r="J896" s="1"/>
      <c r="K896" s="1"/>
      <c r="L896" s="1"/>
      <c r="M896" s="1"/>
    </row>
    <row r="897" spans="9:13" x14ac:dyDescent="0.2">
      <c r="I897" s="1"/>
      <c r="J897" s="1"/>
      <c r="K897" s="1"/>
      <c r="L897" s="1"/>
      <c r="M897" s="1"/>
    </row>
    <row r="898" spans="9:13" x14ac:dyDescent="0.2">
      <c r="I898" s="1"/>
      <c r="J898" s="1"/>
      <c r="K898" s="1"/>
      <c r="L898" s="1"/>
      <c r="M898" s="1"/>
    </row>
    <row r="899" spans="9:13" x14ac:dyDescent="0.2">
      <c r="I899" s="1"/>
      <c r="J899" s="1"/>
      <c r="K899" s="1"/>
      <c r="L899" s="1"/>
      <c r="M899" s="1"/>
    </row>
    <row r="900" spans="9:13" x14ac:dyDescent="0.2">
      <c r="I900" s="1"/>
      <c r="J900" s="1"/>
      <c r="K900" s="1"/>
      <c r="L900" s="1"/>
      <c r="M900" s="1"/>
    </row>
    <row r="901" spans="9:13" x14ac:dyDescent="0.2">
      <c r="I901" s="1"/>
      <c r="J901" s="1"/>
      <c r="K901" s="1"/>
      <c r="L901" s="1"/>
      <c r="M901" s="1"/>
    </row>
    <row r="902" spans="9:13" x14ac:dyDescent="0.2">
      <c r="I902" s="1"/>
      <c r="J902" s="1"/>
      <c r="K902" s="1"/>
      <c r="L902" s="1"/>
      <c r="M902" s="1"/>
    </row>
    <row r="903" spans="9:13" x14ac:dyDescent="0.2">
      <c r="I903" s="1"/>
      <c r="J903" s="1"/>
      <c r="K903" s="1"/>
      <c r="L903" s="1"/>
      <c r="M903" s="1"/>
    </row>
    <row r="904" spans="9:13" x14ac:dyDescent="0.2">
      <c r="I904" s="1"/>
      <c r="J904" s="1"/>
      <c r="K904" s="1"/>
      <c r="L904" s="1"/>
      <c r="M904" s="1"/>
    </row>
    <row r="905" spans="9:13" x14ac:dyDescent="0.2">
      <c r="I905" s="1"/>
      <c r="J905" s="1"/>
      <c r="K905" s="1"/>
      <c r="L905" s="1"/>
      <c r="M905" s="1"/>
    </row>
    <row r="906" spans="9:13" x14ac:dyDescent="0.2">
      <c r="I906" s="1"/>
      <c r="J906" s="1"/>
      <c r="K906" s="1"/>
      <c r="L906" s="1"/>
      <c r="M906" s="1"/>
    </row>
    <row r="907" spans="9:13" x14ac:dyDescent="0.2">
      <c r="I907" s="1"/>
      <c r="J907" s="1"/>
      <c r="K907" s="1"/>
      <c r="L907" s="1"/>
      <c r="M907" s="1"/>
    </row>
    <row r="908" spans="9:13" x14ac:dyDescent="0.2">
      <c r="I908" s="1"/>
      <c r="J908" s="1"/>
      <c r="K908" s="1"/>
      <c r="L908" s="1"/>
      <c r="M908" s="1"/>
    </row>
    <row r="909" spans="9:13" x14ac:dyDescent="0.2">
      <c r="I909" s="1"/>
      <c r="J909" s="1"/>
      <c r="K909" s="1"/>
      <c r="L909" s="1"/>
      <c r="M909" s="1"/>
    </row>
    <row r="910" spans="9:13" x14ac:dyDescent="0.2">
      <c r="I910" s="1"/>
      <c r="J910" s="1"/>
      <c r="K910" s="1"/>
      <c r="L910" s="1"/>
      <c r="M910" s="1"/>
    </row>
    <row r="911" spans="9:13" x14ac:dyDescent="0.2">
      <c r="I911" s="1"/>
      <c r="J911" s="1"/>
      <c r="K911" s="1"/>
      <c r="L911" s="1"/>
      <c r="M911" s="1"/>
    </row>
    <row r="912" spans="9:13" x14ac:dyDescent="0.2">
      <c r="I912" s="1"/>
      <c r="J912" s="1"/>
      <c r="K912" s="1"/>
      <c r="L912" s="1"/>
      <c r="M912" s="1"/>
    </row>
    <row r="913" spans="9:13" x14ac:dyDescent="0.2">
      <c r="I913" s="1"/>
      <c r="J913" s="1"/>
      <c r="K913" s="1"/>
      <c r="L913" s="1"/>
      <c r="M913" s="1"/>
    </row>
    <row r="914" spans="9:13" x14ac:dyDescent="0.2">
      <c r="I914" s="1"/>
      <c r="J914" s="1"/>
      <c r="K914" s="1"/>
      <c r="L914" s="1"/>
      <c r="M914" s="1"/>
    </row>
    <row r="915" spans="9:13" x14ac:dyDescent="0.2">
      <c r="I915" s="1"/>
      <c r="J915" s="1"/>
      <c r="K915" s="1"/>
      <c r="L915" s="1"/>
      <c r="M915" s="1"/>
    </row>
    <row r="916" spans="9:13" x14ac:dyDescent="0.2">
      <c r="I916" s="1"/>
      <c r="J916" s="1"/>
      <c r="K916" s="1"/>
      <c r="L916" s="1"/>
      <c r="M916" s="1"/>
    </row>
    <row r="917" spans="9:13" x14ac:dyDescent="0.2">
      <c r="I917" s="1"/>
      <c r="J917" s="1"/>
      <c r="K917" s="1"/>
      <c r="L917" s="1"/>
      <c r="M917" s="1"/>
    </row>
    <row r="918" spans="9:13" x14ac:dyDescent="0.2">
      <c r="I918" s="1"/>
      <c r="J918" s="1"/>
      <c r="K918" s="1"/>
      <c r="L918" s="1"/>
      <c r="M918" s="1"/>
    </row>
  </sheetData>
  <mergeCells count="602">
    <mergeCell ref="E598:G598"/>
    <mergeCell ref="E591:G591"/>
    <mergeCell ref="E592:G592"/>
    <mergeCell ref="E593:G593"/>
    <mergeCell ref="E594:G594"/>
    <mergeCell ref="E603:G603"/>
    <mergeCell ref="E604:G604"/>
    <mergeCell ref="E605:G605"/>
    <mergeCell ref="E606:G606"/>
    <mergeCell ref="E599:G599"/>
    <mergeCell ref="E600:G600"/>
    <mergeCell ref="E601:G601"/>
    <mergeCell ref="E602:G602"/>
    <mergeCell ref="E589:G589"/>
    <mergeCell ref="E590:G590"/>
    <mergeCell ref="E583:G583"/>
    <mergeCell ref="E584:G584"/>
    <mergeCell ref="E585:G585"/>
    <mergeCell ref="E586:G586"/>
    <mergeCell ref="E595:G595"/>
    <mergeCell ref="E596:G596"/>
    <mergeCell ref="E597:G597"/>
    <mergeCell ref="E580:G580"/>
    <mergeCell ref="E581:G581"/>
    <mergeCell ref="E582:G582"/>
    <mergeCell ref="E575:G575"/>
    <mergeCell ref="E576:G576"/>
    <mergeCell ref="E577:G577"/>
    <mergeCell ref="E578:G578"/>
    <mergeCell ref="E587:G587"/>
    <mergeCell ref="E588:G588"/>
    <mergeCell ref="E571:G571"/>
    <mergeCell ref="E572:G572"/>
    <mergeCell ref="E573:G573"/>
    <mergeCell ref="E574:G574"/>
    <mergeCell ref="E567:G567"/>
    <mergeCell ref="E568:G568"/>
    <mergeCell ref="E569:G569"/>
    <mergeCell ref="E570:G570"/>
    <mergeCell ref="E579:G579"/>
    <mergeCell ref="E558:G558"/>
    <mergeCell ref="E551:G551"/>
    <mergeCell ref="E552:G552"/>
    <mergeCell ref="E553:G553"/>
    <mergeCell ref="E554:G554"/>
    <mergeCell ref="E563:G563"/>
    <mergeCell ref="E564:G564"/>
    <mergeCell ref="E565:G565"/>
    <mergeCell ref="E566:G566"/>
    <mergeCell ref="E559:G559"/>
    <mergeCell ref="E560:G560"/>
    <mergeCell ref="E561:G561"/>
    <mergeCell ref="E562:G562"/>
    <mergeCell ref="E549:G549"/>
    <mergeCell ref="E550:G550"/>
    <mergeCell ref="E543:G543"/>
    <mergeCell ref="E544:G544"/>
    <mergeCell ref="E545:G545"/>
    <mergeCell ref="E546:G546"/>
    <mergeCell ref="E555:G555"/>
    <mergeCell ref="E556:G556"/>
    <mergeCell ref="E557:G557"/>
    <mergeCell ref="E540:G540"/>
    <mergeCell ref="E541:G541"/>
    <mergeCell ref="E542:G542"/>
    <mergeCell ref="E535:G535"/>
    <mergeCell ref="E536:G536"/>
    <mergeCell ref="E537:G537"/>
    <mergeCell ref="E538:G538"/>
    <mergeCell ref="E547:G547"/>
    <mergeCell ref="E548:G548"/>
    <mergeCell ref="E531:G531"/>
    <mergeCell ref="E532:G532"/>
    <mergeCell ref="E533:G533"/>
    <mergeCell ref="E534:G534"/>
    <mergeCell ref="E527:G527"/>
    <mergeCell ref="E528:G528"/>
    <mergeCell ref="E529:G529"/>
    <mergeCell ref="E530:G530"/>
    <mergeCell ref="E539:G539"/>
    <mergeCell ref="E518:G518"/>
    <mergeCell ref="E511:G511"/>
    <mergeCell ref="E512:G512"/>
    <mergeCell ref="E513:G513"/>
    <mergeCell ref="E514:G514"/>
    <mergeCell ref="E523:G523"/>
    <mergeCell ref="E524:G524"/>
    <mergeCell ref="E525:G525"/>
    <mergeCell ref="E526:G526"/>
    <mergeCell ref="E519:G519"/>
    <mergeCell ref="E520:G520"/>
    <mergeCell ref="E521:G521"/>
    <mergeCell ref="E522:G522"/>
    <mergeCell ref="E509:G509"/>
    <mergeCell ref="E510:G510"/>
    <mergeCell ref="E503:G503"/>
    <mergeCell ref="E504:G504"/>
    <mergeCell ref="E505:G505"/>
    <mergeCell ref="E506:G506"/>
    <mergeCell ref="E515:G515"/>
    <mergeCell ref="E516:G516"/>
    <mergeCell ref="E517:G517"/>
    <mergeCell ref="E500:G500"/>
    <mergeCell ref="E501:G501"/>
    <mergeCell ref="E502:G502"/>
    <mergeCell ref="E495:G495"/>
    <mergeCell ref="E496:G496"/>
    <mergeCell ref="E497:G497"/>
    <mergeCell ref="E498:G498"/>
    <mergeCell ref="E507:G507"/>
    <mergeCell ref="E508:G508"/>
    <mergeCell ref="E491:G491"/>
    <mergeCell ref="E492:G492"/>
    <mergeCell ref="E493:G493"/>
    <mergeCell ref="E494:G494"/>
    <mergeCell ref="E487:G487"/>
    <mergeCell ref="E488:G488"/>
    <mergeCell ref="E489:G489"/>
    <mergeCell ref="E490:G490"/>
    <mergeCell ref="E499:G499"/>
    <mergeCell ref="E478:G478"/>
    <mergeCell ref="E471:G471"/>
    <mergeCell ref="E472:G472"/>
    <mergeCell ref="E473:G473"/>
    <mergeCell ref="E474:G474"/>
    <mergeCell ref="E483:G483"/>
    <mergeCell ref="E484:G484"/>
    <mergeCell ref="E485:G485"/>
    <mergeCell ref="E486:G486"/>
    <mergeCell ref="E479:G479"/>
    <mergeCell ref="E480:G480"/>
    <mergeCell ref="E481:G481"/>
    <mergeCell ref="E482:G482"/>
    <mergeCell ref="E469:G469"/>
    <mergeCell ref="E470:G470"/>
    <mergeCell ref="E463:G463"/>
    <mergeCell ref="E464:G464"/>
    <mergeCell ref="E465:G465"/>
    <mergeCell ref="E466:G466"/>
    <mergeCell ref="E475:G475"/>
    <mergeCell ref="E476:G476"/>
    <mergeCell ref="E477:G477"/>
    <mergeCell ref="E460:G460"/>
    <mergeCell ref="E461:G461"/>
    <mergeCell ref="E462:G462"/>
    <mergeCell ref="E455:G455"/>
    <mergeCell ref="E456:G456"/>
    <mergeCell ref="E457:G457"/>
    <mergeCell ref="E458:G458"/>
    <mergeCell ref="E467:G467"/>
    <mergeCell ref="E468:G468"/>
    <mergeCell ref="E451:G451"/>
    <mergeCell ref="E452:G452"/>
    <mergeCell ref="E453:G453"/>
    <mergeCell ref="E454:G454"/>
    <mergeCell ref="E447:G447"/>
    <mergeCell ref="E448:G448"/>
    <mergeCell ref="E449:G449"/>
    <mergeCell ref="E450:G450"/>
    <mergeCell ref="E459:G459"/>
    <mergeCell ref="E438:G438"/>
    <mergeCell ref="E431:G431"/>
    <mergeCell ref="E432:G432"/>
    <mergeCell ref="E433:G433"/>
    <mergeCell ref="E434:G434"/>
    <mergeCell ref="E443:G443"/>
    <mergeCell ref="E444:G444"/>
    <mergeCell ref="E445:G445"/>
    <mergeCell ref="E446:G446"/>
    <mergeCell ref="E439:G439"/>
    <mergeCell ref="E440:G440"/>
    <mergeCell ref="E441:G441"/>
    <mergeCell ref="E442:G442"/>
    <mergeCell ref="E429:G429"/>
    <mergeCell ref="E430:G430"/>
    <mergeCell ref="E423:G423"/>
    <mergeCell ref="E424:G424"/>
    <mergeCell ref="E425:G425"/>
    <mergeCell ref="E426:G426"/>
    <mergeCell ref="E435:G435"/>
    <mergeCell ref="E436:G436"/>
    <mergeCell ref="E437:G437"/>
    <mergeCell ref="E420:G420"/>
    <mergeCell ref="E421:G421"/>
    <mergeCell ref="E422:G422"/>
    <mergeCell ref="E415:G415"/>
    <mergeCell ref="E416:G416"/>
    <mergeCell ref="E417:G417"/>
    <mergeCell ref="E418:G418"/>
    <mergeCell ref="E427:G427"/>
    <mergeCell ref="E428:G428"/>
    <mergeCell ref="E411:G411"/>
    <mergeCell ref="E412:G412"/>
    <mergeCell ref="E413:G413"/>
    <mergeCell ref="E414:G414"/>
    <mergeCell ref="E407:G407"/>
    <mergeCell ref="E408:G408"/>
    <mergeCell ref="E409:G409"/>
    <mergeCell ref="E410:G410"/>
    <mergeCell ref="E419:G419"/>
    <mergeCell ref="E398:G398"/>
    <mergeCell ref="E391:G391"/>
    <mergeCell ref="E392:G392"/>
    <mergeCell ref="E393:G393"/>
    <mergeCell ref="E394:G394"/>
    <mergeCell ref="E403:G403"/>
    <mergeCell ref="E404:G404"/>
    <mergeCell ref="E405:G405"/>
    <mergeCell ref="E406:G406"/>
    <mergeCell ref="E399:G399"/>
    <mergeCell ref="E400:G400"/>
    <mergeCell ref="E401:G401"/>
    <mergeCell ref="E402:G402"/>
    <mergeCell ref="E389:G389"/>
    <mergeCell ref="E390:G390"/>
    <mergeCell ref="E383:G383"/>
    <mergeCell ref="E384:G384"/>
    <mergeCell ref="E385:G385"/>
    <mergeCell ref="E386:G386"/>
    <mergeCell ref="E395:G395"/>
    <mergeCell ref="E396:G396"/>
    <mergeCell ref="E397:G397"/>
    <mergeCell ref="E245:G245"/>
    <mergeCell ref="E246:G246"/>
    <mergeCell ref="E247:G247"/>
    <mergeCell ref="E240:G240"/>
    <mergeCell ref="E241:G241"/>
    <mergeCell ref="E242:G242"/>
    <mergeCell ref="E243:G243"/>
    <mergeCell ref="E609:G609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371:G371"/>
    <mergeCell ref="E372:G372"/>
    <mergeCell ref="E373:G373"/>
    <mergeCell ref="E374:G374"/>
    <mergeCell ref="E367:G367"/>
    <mergeCell ref="E368:G368"/>
    <mergeCell ref="E369:G369"/>
    <mergeCell ref="E236:G236"/>
    <mergeCell ref="E237:G237"/>
    <mergeCell ref="E238:G238"/>
    <mergeCell ref="E239:G239"/>
    <mergeCell ref="E232:G232"/>
    <mergeCell ref="E233:G233"/>
    <mergeCell ref="E234:G234"/>
    <mergeCell ref="E235:G235"/>
    <mergeCell ref="E244:G244"/>
    <mergeCell ref="E223:G223"/>
    <mergeCell ref="E216:G216"/>
    <mergeCell ref="E217:G217"/>
    <mergeCell ref="E218:G218"/>
    <mergeCell ref="E219:G219"/>
    <mergeCell ref="E228:G228"/>
    <mergeCell ref="E229:G229"/>
    <mergeCell ref="E230:G230"/>
    <mergeCell ref="E231:G231"/>
    <mergeCell ref="E224:G224"/>
    <mergeCell ref="E225:G225"/>
    <mergeCell ref="E226:G226"/>
    <mergeCell ref="E227:G227"/>
    <mergeCell ref="E214:G214"/>
    <mergeCell ref="E215:G215"/>
    <mergeCell ref="E208:G208"/>
    <mergeCell ref="E209:G209"/>
    <mergeCell ref="E210:G210"/>
    <mergeCell ref="E211:G211"/>
    <mergeCell ref="E220:G220"/>
    <mergeCell ref="E221:G221"/>
    <mergeCell ref="E222:G222"/>
    <mergeCell ref="E205:G205"/>
    <mergeCell ref="E206:G206"/>
    <mergeCell ref="E207:G207"/>
    <mergeCell ref="E200:G200"/>
    <mergeCell ref="E201:G201"/>
    <mergeCell ref="E202:G202"/>
    <mergeCell ref="E203:G203"/>
    <mergeCell ref="E212:G212"/>
    <mergeCell ref="E213:G213"/>
    <mergeCell ref="E196:G196"/>
    <mergeCell ref="E197:G197"/>
    <mergeCell ref="E198:G198"/>
    <mergeCell ref="E199:G199"/>
    <mergeCell ref="E192:G192"/>
    <mergeCell ref="E193:G193"/>
    <mergeCell ref="E194:G194"/>
    <mergeCell ref="E195:G195"/>
    <mergeCell ref="E204:G204"/>
    <mergeCell ref="E183:G183"/>
    <mergeCell ref="E176:G176"/>
    <mergeCell ref="E177:G177"/>
    <mergeCell ref="E178:G178"/>
    <mergeCell ref="E179:G179"/>
    <mergeCell ref="E188:G188"/>
    <mergeCell ref="E189:G189"/>
    <mergeCell ref="E190:G190"/>
    <mergeCell ref="E191:G191"/>
    <mergeCell ref="E184:G184"/>
    <mergeCell ref="E185:G185"/>
    <mergeCell ref="E186:G186"/>
    <mergeCell ref="E187:G187"/>
    <mergeCell ref="E174:G174"/>
    <mergeCell ref="E175:G175"/>
    <mergeCell ref="E168:G168"/>
    <mergeCell ref="E169:G169"/>
    <mergeCell ref="E170:G170"/>
    <mergeCell ref="E171:G171"/>
    <mergeCell ref="E180:G180"/>
    <mergeCell ref="E181:G181"/>
    <mergeCell ref="E182:G182"/>
    <mergeCell ref="E165:G165"/>
    <mergeCell ref="E166:G166"/>
    <mergeCell ref="E167:G167"/>
    <mergeCell ref="E160:G160"/>
    <mergeCell ref="E161:G161"/>
    <mergeCell ref="E162:G162"/>
    <mergeCell ref="E163:G163"/>
    <mergeCell ref="E172:G172"/>
    <mergeCell ref="E173:G173"/>
    <mergeCell ref="E156:G156"/>
    <mergeCell ref="E157:G157"/>
    <mergeCell ref="E158:G158"/>
    <mergeCell ref="E159:G159"/>
    <mergeCell ref="E152:G152"/>
    <mergeCell ref="E153:G153"/>
    <mergeCell ref="E154:G154"/>
    <mergeCell ref="E155:G155"/>
    <mergeCell ref="E164:G164"/>
    <mergeCell ref="E143:G143"/>
    <mergeCell ref="E136:G136"/>
    <mergeCell ref="E137:G137"/>
    <mergeCell ref="E138:G138"/>
    <mergeCell ref="E139:G139"/>
    <mergeCell ref="E148:G148"/>
    <mergeCell ref="E149:G149"/>
    <mergeCell ref="E150:G150"/>
    <mergeCell ref="E151:G151"/>
    <mergeCell ref="E144:G144"/>
    <mergeCell ref="E145:G145"/>
    <mergeCell ref="E146:G146"/>
    <mergeCell ref="E147:G147"/>
    <mergeCell ref="E127:G127"/>
    <mergeCell ref="E128:G128"/>
    <mergeCell ref="E129:G129"/>
    <mergeCell ref="E130:G130"/>
    <mergeCell ref="E132:G132"/>
    <mergeCell ref="E140:G140"/>
    <mergeCell ref="E141:G141"/>
    <mergeCell ref="E142:G142"/>
    <mergeCell ref="E133:G133"/>
    <mergeCell ref="E134:G134"/>
    <mergeCell ref="E135:G135"/>
    <mergeCell ref="E131:G131"/>
    <mergeCell ref="E122:G122"/>
    <mergeCell ref="E115:G115"/>
    <mergeCell ref="E116:G116"/>
    <mergeCell ref="E117:G117"/>
    <mergeCell ref="E118:G118"/>
    <mergeCell ref="E123:G123"/>
    <mergeCell ref="E124:G124"/>
    <mergeCell ref="E125:G125"/>
    <mergeCell ref="E126:G126"/>
    <mergeCell ref="E113:G113"/>
    <mergeCell ref="E114:G114"/>
    <mergeCell ref="E107:G107"/>
    <mergeCell ref="E108:G108"/>
    <mergeCell ref="E109:G109"/>
    <mergeCell ref="E110:G110"/>
    <mergeCell ref="E119:G119"/>
    <mergeCell ref="E120:G120"/>
    <mergeCell ref="E121:G121"/>
    <mergeCell ref="E104:G104"/>
    <mergeCell ref="E105:G105"/>
    <mergeCell ref="E106:G106"/>
    <mergeCell ref="E99:G99"/>
    <mergeCell ref="E100:G100"/>
    <mergeCell ref="E101:G101"/>
    <mergeCell ref="E102:G102"/>
    <mergeCell ref="E111:G111"/>
    <mergeCell ref="E112:G112"/>
    <mergeCell ref="E95:G95"/>
    <mergeCell ref="E96:G96"/>
    <mergeCell ref="E97:G97"/>
    <mergeCell ref="E98:G98"/>
    <mergeCell ref="E91:G91"/>
    <mergeCell ref="E92:G92"/>
    <mergeCell ref="E93:G93"/>
    <mergeCell ref="E94:G94"/>
    <mergeCell ref="E103:G103"/>
    <mergeCell ref="E82:G82"/>
    <mergeCell ref="E75:G75"/>
    <mergeCell ref="E76:G76"/>
    <mergeCell ref="E77:G77"/>
    <mergeCell ref="E78:G78"/>
    <mergeCell ref="E87:G87"/>
    <mergeCell ref="E88:G88"/>
    <mergeCell ref="E89:G89"/>
    <mergeCell ref="E90:G90"/>
    <mergeCell ref="E83:G83"/>
    <mergeCell ref="E84:G84"/>
    <mergeCell ref="E85:G85"/>
    <mergeCell ref="E86:G86"/>
    <mergeCell ref="E73:G73"/>
    <mergeCell ref="E74:G74"/>
    <mergeCell ref="E67:G67"/>
    <mergeCell ref="E68:G68"/>
    <mergeCell ref="E69:G69"/>
    <mergeCell ref="E70:G70"/>
    <mergeCell ref="E79:G79"/>
    <mergeCell ref="E80:G80"/>
    <mergeCell ref="E81:G81"/>
    <mergeCell ref="E64:G64"/>
    <mergeCell ref="E65:G65"/>
    <mergeCell ref="E66:G66"/>
    <mergeCell ref="E59:G59"/>
    <mergeCell ref="E60:G60"/>
    <mergeCell ref="E61:G61"/>
    <mergeCell ref="E62:G62"/>
    <mergeCell ref="E71:G71"/>
    <mergeCell ref="E72:G72"/>
    <mergeCell ref="E55:G55"/>
    <mergeCell ref="E56:G56"/>
    <mergeCell ref="E57:G57"/>
    <mergeCell ref="E58:G58"/>
    <mergeCell ref="E51:G51"/>
    <mergeCell ref="E52:G52"/>
    <mergeCell ref="E53:G53"/>
    <mergeCell ref="E54:G54"/>
    <mergeCell ref="E63:G63"/>
    <mergeCell ref="E42:G42"/>
    <mergeCell ref="E35:G35"/>
    <mergeCell ref="E36:G36"/>
    <mergeCell ref="E37:G37"/>
    <mergeCell ref="E38:G38"/>
    <mergeCell ref="E47:G47"/>
    <mergeCell ref="E48:G48"/>
    <mergeCell ref="E49:G49"/>
    <mergeCell ref="E50:G50"/>
    <mergeCell ref="E43:G43"/>
    <mergeCell ref="E44:G44"/>
    <mergeCell ref="E45:G45"/>
    <mergeCell ref="E46:G46"/>
    <mergeCell ref="E5:G7"/>
    <mergeCell ref="E8:G8"/>
    <mergeCell ref="E9:G9"/>
    <mergeCell ref="E10:G10"/>
    <mergeCell ref="E248:G248"/>
    <mergeCell ref="E249:G249"/>
    <mergeCell ref="E23:G23"/>
    <mergeCell ref="E24:G24"/>
    <mergeCell ref="E25:G25"/>
    <mergeCell ref="E26:G26"/>
    <mergeCell ref="E22:G22"/>
    <mergeCell ref="E11:G11"/>
    <mergeCell ref="E12:G12"/>
    <mergeCell ref="E31:G31"/>
    <mergeCell ref="E32:G32"/>
    <mergeCell ref="E33:G33"/>
    <mergeCell ref="E34:G34"/>
    <mergeCell ref="E27:G27"/>
    <mergeCell ref="E28:G28"/>
    <mergeCell ref="E29:G29"/>
    <mergeCell ref="E30:G30"/>
    <mergeCell ref="E39:G39"/>
    <mergeCell ref="E40:G40"/>
    <mergeCell ref="E41:G41"/>
    <mergeCell ref="E256:G256"/>
    <mergeCell ref="E257:G257"/>
    <mergeCell ref="E258:G258"/>
    <mergeCell ref="E259:G259"/>
    <mergeCell ref="E260:G260"/>
    <mergeCell ref="E261:G261"/>
    <mergeCell ref="E250:G250"/>
    <mergeCell ref="E251:G251"/>
    <mergeCell ref="E252:G252"/>
    <mergeCell ref="E253:G253"/>
    <mergeCell ref="E254:G254"/>
    <mergeCell ref="E255:G255"/>
    <mergeCell ref="E268:G268"/>
    <mergeCell ref="E269:G269"/>
    <mergeCell ref="E270:G270"/>
    <mergeCell ref="E271:G271"/>
    <mergeCell ref="E272:G272"/>
    <mergeCell ref="E273:G273"/>
    <mergeCell ref="E262:G262"/>
    <mergeCell ref="E263:G263"/>
    <mergeCell ref="E264:G264"/>
    <mergeCell ref="E265:G265"/>
    <mergeCell ref="E266:G266"/>
    <mergeCell ref="E267:G267"/>
    <mergeCell ref="E280:G280"/>
    <mergeCell ref="E281:G281"/>
    <mergeCell ref="E282:G282"/>
    <mergeCell ref="E283:G283"/>
    <mergeCell ref="E284:G284"/>
    <mergeCell ref="E285:G285"/>
    <mergeCell ref="E274:G274"/>
    <mergeCell ref="E275:G275"/>
    <mergeCell ref="E276:G276"/>
    <mergeCell ref="E277:G277"/>
    <mergeCell ref="E278:G278"/>
    <mergeCell ref="E279:G279"/>
    <mergeCell ref="E292:G292"/>
    <mergeCell ref="E293:G293"/>
    <mergeCell ref="E294:G294"/>
    <mergeCell ref="E295:G295"/>
    <mergeCell ref="E296:G296"/>
    <mergeCell ref="E297:G297"/>
    <mergeCell ref="E286:G286"/>
    <mergeCell ref="E287:G287"/>
    <mergeCell ref="E288:G288"/>
    <mergeCell ref="E289:G289"/>
    <mergeCell ref="E290:G290"/>
    <mergeCell ref="E291:G291"/>
    <mergeCell ref="E607:G607"/>
    <mergeCell ref="E307:G307"/>
    <mergeCell ref="E308:G308"/>
    <mergeCell ref="E309:G309"/>
    <mergeCell ref="E310:G310"/>
    <mergeCell ref="E311:G311"/>
    <mergeCell ref="E312:G312"/>
    <mergeCell ref="E298:G298"/>
    <mergeCell ref="E299:G299"/>
    <mergeCell ref="E300:G300"/>
    <mergeCell ref="E301:G301"/>
    <mergeCell ref="E302:G302"/>
    <mergeCell ref="E303:G303"/>
    <mergeCell ref="E370:G370"/>
    <mergeCell ref="E379:G379"/>
    <mergeCell ref="E380:G380"/>
    <mergeCell ref="E381:G381"/>
    <mergeCell ref="E382:G382"/>
    <mergeCell ref="E375:G375"/>
    <mergeCell ref="E376:G376"/>
    <mergeCell ref="E377:G377"/>
    <mergeCell ref="E378:G378"/>
    <mergeCell ref="E387:G387"/>
    <mergeCell ref="E388:G388"/>
    <mergeCell ref="E313:G313"/>
    <mergeCell ref="E314:G314"/>
    <mergeCell ref="E315:G315"/>
    <mergeCell ref="E316:G316"/>
    <mergeCell ref="E317:G317"/>
    <mergeCell ref="E318:G318"/>
    <mergeCell ref="E304:G304"/>
    <mergeCell ref="E305:G305"/>
    <mergeCell ref="E306:G306"/>
    <mergeCell ref="E325:G325"/>
    <mergeCell ref="E326:G326"/>
    <mergeCell ref="E327:G327"/>
    <mergeCell ref="E328:G328"/>
    <mergeCell ref="E329:G329"/>
    <mergeCell ref="E330:G330"/>
    <mergeCell ref="E319:G319"/>
    <mergeCell ref="E320:G320"/>
    <mergeCell ref="E321:G321"/>
    <mergeCell ref="E322:G322"/>
    <mergeCell ref="E323:G323"/>
    <mergeCell ref="E324:G324"/>
    <mergeCell ref="E337:G337"/>
    <mergeCell ref="E338:G338"/>
    <mergeCell ref="E339:G339"/>
    <mergeCell ref="E340:G340"/>
    <mergeCell ref="E341:G341"/>
    <mergeCell ref="E342:G342"/>
    <mergeCell ref="E331:G331"/>
    <mergeCell ref="E332:G332"/>
    <mergeCell ref="E333:G333"/>
    <mergeCell ref="E334:G334"/>
    <mergeCell ref="E335:G335"/>
    <mergeCell ref="E336:G336"/>
    <mergeCell ref="E349:G349"/>
    <mergeCell ref="E350:G350"/>
    <mergeCell ref="E351:G351"/>
    <mergeCell ref="E352:G352"/>
    <mergeCell ref="E353:G353"/>
    <mergeCell ref="E354:G354"/>
    <mergeCell ref="E343:G343"/>
    <mergeCell ref="E344:G344"/>
    <mergeCell ref="E345:G345"/>
    <mergeCell ref="E346:G346"/>
    <mergeCell ref="E347:G347"/>
    <mergeCell ref="E348:G348"/>
    <mergeCell ref="E365:G365"/>
    <mergeCell ref="E366:G366"/>
    <mergeCell ref="E361:G361"/>
    <mergeCell ref="E362:G362"/>
    <mergeCell ref="E363:G363"/>
    <mergeCell ref="E364:G364"/>
    <mergeCell ref="E355:G355"/>
    <mergeCell ref="E356:G356"/>
    <mergeCell ref="E357:G357"/>
    <mergeCell ref="E358:G358"/>
    <mergeCell ref="E359:G359"/>
    <mergeCell ref="E360:G360"/>
  </mergeCells>
  <phoneticPr fontId="0" type="noConversion"/>
  <dataValidations count="2">
    <dataValidation type="whole" allowBlank="1" showInputMessage="1" showErrorMessage="1" errorTitle="Сумма досрочного платежа" error="Введенная Вами сумма меньше 500$ " sqref="H11:H607" xr:uid="{00000000-0002-0000-0000-000000000000}">
      <formula1>500</formula1>
      <formula2>999999999999999</formula2>
    </dataValidation>
    <dataValidation type="list" allowBlank="1" showInputMessage="1" showErrorMessage="1" sqref="H3" xr:uid="{00000000-0002-0000-0000-000001000000}">
      <formula1>$M$3:$M$4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N918"/>
  <sheetViews>
    <sheetView workbookViewId="0">
      <selection activeCell="H14" sqref="H14"/>
    </sheetView>
  </sheetViews>
  <sheetFormatPr defaultRowHeight="12.75" x14ac:dyDescent="0.2"/>
  <cols>
    <col min="1" max="1" width="9.7109375" customWidth="1"/>
    <col min="2" max="2" width="16.85546875" style="2" customWidth="1"/>
    <col min="3" max="4" width="16" style="2" customWidth="1"/>
    <col min="5" max="5" width="9.7109375" style="2" customWidth="1"/>
    <col min="6" max="6" width="4.42578125" style="3" customWidth="1"/>
    <col min="7" max="7" width="5" style="3" customWidth="1"/>
    <col min="8" max="8" width="14.42578125" style="2" customWidth="1"/>
    <col min="12" max="13" width="9.140625" hidden="1" customWidth="1"/>
  </cols>
  <sheetData>
    <row r="2" spans="1:14" ht="13.5" thickBot="1" x14ac:dyDescent="0.25">
      <c r="A2" s="17" t="s">
        <v>11</v>
      </c>
      <c r="B2" s="18"/>
      <c r="C2" s="19"/>
      <c r="D2" s="20"/>
      <c r="E2" s="17" t="s">
        <v>13</v>
      </c>
      <c r="F2" s="18"/>
      <c r="G2" s="20"/>
      <c r="H2" s="63" t="s">
        <v>20</v>
      </c>
      <c r="I2" s="4"/>
      <c r="J2" s="4"/>
      <c r="K2" s="4"/>
      <c r="L2" s="4"/>
      <c r="M2" s="4"/>
    </row>
    <row r="3" spans="1:14" ht="13.5" thickBot="1" x14ac:dyDescent="0.25">
      <c r="A3" s="21" t="s">
        <v>12</v>
      </c>
      <c r="B3" s="45">
        <v>50000000</v>
      </c>
      <c r="C3" s="44" t="s">
        <v>3</v>
      </c>
      <c r="D3" s="74">
        <v>0.10390000000000001</v>
      </c>
      <c r="E3" s="48" t="s">
        <v>12</v>
      </c>
      <c r="F3" s="49">
        <v>5</v>
      </c>
      <c r="G3" s="23" t="s">
        <v>5</v>
      </c>
      <c r="H3" s="62" t="s">
        <v>18</v>
      </c>
      <c r="I3" s="4"/>
      <c r="J3" s="4"/>
      <c r="K3" s="4"/>
      <c r="L3" s="4">
        <f>IF(H3="платежа",1,2)</f>
        <v>1</v>
      </c>
      <c r="M3" s="4" t="s">
        <v>18</v>
      </c>
    </row>
    <row r="4" spans="1:14" x14ac:dyDescent="0.2">
      <c r="A4" s="24"/>
      <c r="B4" s="25"/>
      <c r="C4" s="26"/>
      <c r="D4" s="27"/>
      <c r="E4" s="26"/>
      <c r="F4" s="25"/>
      <c r="G4" s="27"/>
      <c r="H4" s="27"/>
      <c r="I4" s="5"/>
      <c r="J4" s="5"/>
      <c r="K4" s="5"/>
      <c r="L4" s="5"/>
      <c r="M4" s="4" t="s">
        <v>19</v>
      </c>
    </row>
    <row r="5" spans="1:14" x14ac:dyDescent="0.2">
      <c r="A5" s="28" t="s">
        <v>2</v>
      </c>
      <c r="B5" s="29" t="s">
        <v>6</v>
      </c>
      <c r="C5" s="46"/>
      <c r="D5" s="30" t="s">
        <v>9</v>
      </c>
      <c r="E5" s="289" t="s">
        <v>1</v>
      </c>
      <c r="F5" s="290"/>
      <c r="G5" s="291"/>
      <c r="H5" s="11" t="s">
        <v>16</v>
      </c>
      <c r="I5" s="5"/>
      <c r="J5" s="5"/>
      <c r="K5" s="5"/>
      <c r="L5" s="5"/>
      <c r="M5" s="5"/>
      <c r="N5" s="4"/>
    </row>
    <row r="6" spans="1:14" x14ac:dyDescent="0.2">
      <c r="A6" s="31"/>
      <c r="B6" s="32" t="s">
        <v>7</v>
      </c>
      <c r="C6" s="21" t="s">
        <v>0</v>
      </c>
      <c r="D6" s="34" t="s">
        <v>10</v>
      </c>
      <c r="E6" s="292"/>
      <c r="F6" s="293"/>
      <c r="G6" s="294"/>
      <c r="H6" s="12" t="s">
        <v>15</v>
      </c>
      <c r="I6" s="5"/>
      <c r="J6" s="5"/>
      <c r="K6" s="5"/>
      <c r="L6" s="5"/>
      <c r="M6" s="5"/>
      <c r="N6" s="4"/>
    </row>
    <row r="7" spans="1:14" x14ac:dyDescent="0.2">
      <c r="A7" s="35">
        <v>0</v>
      </c>
      <c r="B7" s="36" t="s">
        <v>8</v>
      </c>
      <c r="C7" s="26"/>
      <c r="D7" s="37"/>
      <c r="E7" s="295"/>
      <c r="F7" s="296"/>
      <c r="G7" s="297"/>
      <c r="H7" s="13" t="s">
        <v>14</v>
      </c>
      <c r="I7" s="5"/>
      <c r="J7" s="5"/>
      <c r="K7" s="5"/>
      <c r="L7" s="5"/>
      <c r="M7" s="5"/>
      <c r="N7" s="4"/>
    </row>
    <row r="8" spans="1:14" x14ac:dyDescent="0.2">
      <c r="A8" s="28">
        <v>1</v>
      </c>
      <c r="B8" s="50">
        <f>B3</f>
        <v>50000000</v>
      </c>
      <c r="C8" s="51">
        <f>B8*M8</f>
        <v>432916.66666666669</v>
      </c>
      <c r="D8" s="52">
        <f>E8-C8</f>
        <v>639055.77907517436</v>
      </c>
      <c r="E8" s="311">
        <f>B8*(M8/(1-(1+M8)^-(L8-0)))</f>
        <v>1071972.4457418411</v>
      </c>
      <c r="F8" s="312"/>
      <c r="G8" s="313"/>
      <c r="H8" s="14"/>
      <c r="I8" s="5"/>
      <c r="J8" s="5"/>
      <c r="K8" s="5"/>
      <c r="L8" s="5">
        <f>F3*12-A7</f>
        <v>60</v>
      </c>
      <c r="M8" s="7">
        <f>D3/12</f>
        <v>8.6583333333333339E-3</v>
      </c>
      <c r="N8" s="4"/>
    </row>
    <row r="9" spans="1:14" x14ac:dyDescent="0.2">
      <c r="A9" s="39">
        <f>A8+1</f>
        <v>2</v>
      </c>
      <c r="B9" s="50">
        <f>IF(B8&lt;0,0,B8-D8)</f>
        <v>49360944.220924824</v>
      </c>
      <c r="C9" s="50">
        <f>B9*M9</f>
        <v>427383.50871284079</v>
      </c>
      <c r="D9" s="53">
        <f>IF(G9=0,E9-C9,G9-C9)</f>
        <v>644588.93702900037</v>
      </c>
      <c r="E9" s="314">
        <f>B9*(M9/(1-(1+M9)^-(L9-0)))</f>
        <v>1071972.4457418411</v>
      </c>
      <c r="F9" s="315"/>
      <c r="G9" s="316"/>
      <c r="H9" s="16" t="s">
        <v>17</v>
      </c>
      <c r="I9" s="5"/>
      <c r="J9" s="5"/>
      <c r="K9" s="5"/>
      <c r="L9" s="5">
        <f>L8-1</f>
        <v>59</v>
      </c>
      <c r="M9" s="6">
        <f>M8</f>
        <v>8.6583333333333339E-3</v>
      </c>
      <c r="N9" s="4"/>
    </row>
    <row r="10" spans="1:14" x14ac:dyDescent="0.2">
      <c r="A10" s="39">
        <f t="shared" ref="A10:A73" si="0">A9+1</f>
        <v>3</v>
      </c>
      <c r="B10" s="50">
        <f>IF(B9&lt;0,0,B9-D9)</f>
        <v>48716355.28389582</v>
      </c>
      <c r="C10" s="50">
        <f>B10*M10</f>
        <v>421802.44283306465</v>
      </c>
      <c r="D10" s="53">
        <f>IF(G10=0,E10-C10,G10-C10)</f>
        <v>650170.00290877651</v>
      </c>
      <c r="E10" s="314">
        <f>B10*(M10/(1-(1+M10)^-(L10-0)))</f>
        <v>1071972.4457418411</v>
      </c>
      <c r="F10" s="315"/>
      <c r="G10" s="316"/>
      <c r="H10" s="15"/>
      <c r="I10" s="5"/>
      <c r="J10" s="5"/>
      <c r="K10" s="5"/>
      <c r="L10" s="5">
        <f>L9-1</f>
        <v>58</v>
      </c>
      <c r="M10" s="6">
        <f>M9</f>
        <v>8.6583333333333339E-3</v>
      </c>
      <c r="N10" s="4"/>
    </row>
    <row r="11" spans="1:14" ht="13.5" thickBot="1" x14ac:dyDescent="0.25">
      <c r="A11" s="39">
        <f t="shared" si="0"/>
        <v>4</v>
      </c>
      <c r="B11" s="72">
        <f>IF(OR(B10&lt;0,B10&lt;E10),0,(IF(H10=0,B10-D10,B10-H10-D10)))</f>
        <v>48066185.280987047</v>
      </c>
      <c r="C11" s="72">
        <f>B11*M11</f>
        <v>416173.05422454618</v>
      </c>
      <c r="D11" s="73">
        <f>IF(B11&lt;=D10,B11,E11-C11)</f>
        <v>655799.39151729539</v>
      </c>
      <c r="E11" s="304">
        <f>IF(B11&lt;=D10,B11+C11,IF($L$3=1,B11*(M11/(1-(1+M11)^-(L11-0))),$B$3*($M$8/(1-(1+$M$8)^-($L$8-0)))))</f>
        <v>1071972.4457418416</v>
      </c>
      <c r="F11" s="305"/>
      <c r="G11" s="306"/>
      <c r="H11" s="70"/>
      <c r="I11" s="5"/>
      <c r="J11" s="5"/>
      <c r="K11" s="5"/>
      <c r="L11" s="5">
        <f t="shared" ref="L11:L74" si="1">L10-1</f>
        <v>57</v>
      </c>
      <c r="M11" s="6">
        <f t="shared" ref="M11:M74" si="2">M10</f>
        <v>8.6583333333333339E-3</v>
      </c>
      <c r="N11" s="4"/>
    </row>
    <row r="12" spans="1:14" ht="13.5" thickBot="1" x14ac:dyDescent="0.25">
      <c r="A12" s="39">
        <f t="shared" si="0"/>
        <v>5</v>
      </c>
      <c r="B12" s="72">
        <f t="shared" ref="B12:B75" si="3">IF(OR(B11&lt;0,B11&lt;E11),0,(IF(H11=0,B11-D11,B11-H11-D11)))</f>
        <v>47410385.88946975</v>
      </c>
      <c r="C12" s="72">
        <f t="shared" ref="C12:C75" si="4">B12*M12</f>
        <v>410494.92449299229</v>
      </c>
      <c r="D12" s="73">
        <f t="shared" ref="D12:D75" si="5">IF(B12&lt;=D11,B12,E12-C12)</f>
        <v>661477.52124884934</v>
      </c>
      <c r="E12" s="304">
        <f t="shared" ref="E12:E75" si="6">IF(B12&lt;=D11,B12+C12,IF($L$3=1,B12*(M12/(1-(1+M12)^-(L12-0))),$B$3*($M$8/(1-(1+$M$8)^-($L$8-0)))))</f>
        <v>1071972.4457418416</v>
      </c>
      <c r="F12" s="305"/>
      <c r="G12" s="306"/>
      <c r="H12" s="71"/>
      <c r="I12" s="5"/>
      <c r="J12" s="5"/>
      <c r="K12" s="5"/>
      <c r="L12" s="5">
        <f t="shared" si="1"/>
        <v>56</v>
      </c>
      <c r="M12" s="6">
        <f t="shared" si="2"/>
        <v>8.6583333333333339E-3</v>
      </c>
      <c r="N12" s="4"/>
    </row>
    <row r="13" spans="1:14" ht="13.5" thickBot="1" x14ac:dyDescent="0.25">
      <c r="A13" s="39">
        <f t="shared" si="0"/>
        <v>6</v>
      </c>
      <c r="B13" s="72">
        <f t="shared" si="3"/>
        <v>46748908.368220903</v>
      </c>
      <c r="C13" s="72">
        <f t="shared" si="4"/>
        <v>404767.6316215127</v>
      </c>
      <c r="D13" s="73">
        <f t="shared" si="5"/>
        <v>667204.8141203291</v>
      </c>
      <c r="E13" s="304">
        <f t="shared" si="6"/>
        <v>1071972.4457418418</v>
      </c>
      <c r="F13" s="305"/>
      <c r="G13" s="306"/>
      <c r="H13" s="79"/>
      <c r="I13" s="5"/>
      <c r="J13" s="5"/>
      <c r="K13" s="5"/>
      <c r="L13" s="5">
        <f t="shared" si="1"/>
        <v>55</v>
      </c>
      <c r="M13" s="6">
        <f t="shared" si="2"/>
        <v>8.6583333333333339E-3</v>
      </c>
      <c r="N13" s="4"/>
    </row>
    <row r="14" spans="1:14" ht="13.5" thickBot="1" x14ac:dyDescent="0.25">
      <c r="A14" s="39">
        <f t="shared" si="0"/>
        <v>7</v>
      </c>
      <c r="B14" s="72">
        <f t="shared" si="3"/>
        <v>46081703.554100573</v>
      </c>
      <c r="C14" s="72">
        <f t="shared" si="4"/>
        <v>398990.74993925414</v>
      </c>
      <c r="D14" s="73">
        <f t="shared" si="5"/>
        <v>672981.69580258767</v>
      </c>
      <c r="E14" s="304">
        <f t="shared" si="6"/>
        <v>1071972.4457418418</v>
      </c>
      <c r="F14" s="305"/>
      <c r="G14" s="306"/>
      <c r="H14" s="71"/>
      <c r="I14" s="5"/>
      <c r="J14" s="5"/>
      <c r="K14" s="5"/>
      <c r="L14" s="5">
        <f t="shared" si="1"/>
        <v>54</v>
      </c>
      <c r="M14" s="6">
        <f t="shared" si="2"/>
        <v>8.6583333333333339E-3</v>
      </c>
      <c r="N14" s="4"/>
    </row>
    <row r="15" spans="1:14" ht="13.5" thickBot="1" x14ac:dyDescent="0.25">
      <c r="A15" s="39">
        <f t="shared" si="0"/>
        <v>8</v>
      </c>
      <c r="B15" s="72">
        <f t="shared" si="3"/>
        <v>45408721.858297989</v>
      </c>
      <c r="C15" s="72">
        <f t="shared" si="4"/>
        <v>393163.85008976347</v>
      </c>
      <c r="D15" s="73">
        <f t="shared" si="5"/>
        <v>678808.59565207828</v>
      </c>
      <c r="E15" s="304">
        <f t="shared" si="6"/>
        <v>1071972.4457418418</v>
      </c>
      <c r="F15" s="305"/>
      <c r="G15" s="306"/>
      <c r="H15" s="71"/>
      <c r="I15" s="5"/>
      <c r="J15" s="5"/>
      <c r="K15" s="5"/>
      <c r="L15" s="5">
        <f t="shared" si="1"/>
        <v>53</v>
      </c>
      <c r="M15" s="6">
        <f t="shared" si="2"/>
        <v>8.6583333333333339E-3</v>
      </c>
      <c r="N15" s="4"/>
    </row>
    <row r="16" spans="1:14" ht="13.5" thickBot="1" x14ac:dyDescent="0.25">
      <c r="A16" s="39">
        <f t="shared" si="0"/>
        <v>9</v>
      </c>
      <c r="B16" s="72">
        <f t="shared" si="3"/>
        <v>44729913.262645908</v>
      </c>
      <c r="C16" s="72">
        <f t="shared" si="4"/>
        <v>387286.49899907585</v>
      </c>
      <c r="D16" s="73">
        <f t="shared" si="5"/>
        <v>684685.94674276642</v>
      </c>
      <c r="E16" s="304">
        <f t="shared" si="6"/>
        <v>1071972.4457418423</v>
      </c>
      <c r="F16" s="305"/>
      <c r="G16" s="306"/>
      <c r="H16" s="71"/>
      <c r="I16" s="5"/>
      <c r="J16" s="5"/>
      <c r="K16" s="5"/>
      <c r="L16" s="5">
        <f t="shared" si="1"/>
        <v>52</v>
      </c>
      <c r="M16" s="6">
        <f t="shared" si="2"/>
        <v>8.6583333333333339E-3</v>
      </c>
      <c r="N16" s="4"/>
    </row>
    <row r="17" spans="1:14" ht="13.5" thickBot="1" x14ac:dyDescent="0.25">
      <c r="A17" s="39">
        <f t="shared" si="0"/>
        <v>10</v>
      </c>
      <c r="B17" s="72">
        <f t="shared" si="3"/>
        <v>44045227.315903142</v>
      </c>
      <c r="C17" s="72">
        <f t="shared" si="4"/>
        <v>381358.25984352804</v>
      </c>
      <c r="D17" s="73">
        <f t="shared" si="5"/>
        <v>690614.18589831493</v>
      </c>
      <c r="E17" s="304">
        <f t="shared" si="6"/>
        <v>1071972.445741843</v>
      </c>
      <c r="F17" s="305"/>
      <c r="G17" s="306"/>
      <c r="H17" s="71"/>
      <c r="I17" s="5"/>
      <c r="J17" s="5"/>
      <c r="K17" s="5"/>
      <c r="L17" s="5">
        <f t="shared" si="1"/>
        <v>51</v>
      </c>
      <c r="M17" s="6">
        <f t="shared" si="2"/>
        <v>8.6583333333333339E-3</v>
      </c>
      <c r="N17" s="4"/>
    </row>
    <row r="18" spans="1:14" ht="13.5" thickBot="1" x14ac:dyDescent="0.25">
      <c r="A18" s="39">
        <f t="shared" si="0"/>
        <v>11</v>
      </c>
      <c r="B18" s="72">
        <f t="shared" si="3"/>
        <v>43354613.130004831</v>
      </c>
      <c r="C18" s="72">
        <f t="shared" si="4"/>
        <v>375378.69201729185</v>
      </c>
      <c r="D18" s="73">
        <f t="shared" si="5"/>
        <v>696593.7537245506</v>
      </c>
      <c r="E18" s="304">
        <f t="shared" si="6"/>
        <v>1071972.4457418425</v>
      </c>
      <c r="F18" s="305"/>
      <c r="G18" s="306"/>
      <c r="H18" s="71"/>
      <c r="I18" s="5"/>
      <c r="J18" s="5"/>
      <c r="K18" s="5"/>
      <c r="L18" s="5">
        <f t="shared" si="1"/>
        <v>50</v>
      </c>
      <c r="M18" s="6">
        <f t="shared" si="2"/>
        <v>8.6583333333333339E-3</v>
      </c>
      <c r="N18" s="4"/>
    </row>
    <row r="19" spans="1:14" ht="13.5" thickBot="1" x14ac:dyDescent="0.25">
      <c r="A19" s="39">
        <f t="shared" si="0"/>
        <v>12</v>
      </c>
      <c r="B19" s="72">
        <f t="shared" si="3"/>
        <v>42658019.376280278</v>
      </c>
      <c r="C19" s="72">
        <f t="shared" si="4"/>
        <v>369347.35109962674</v>
      </c>
      <c r="D19" s="73">
        <f t="shared" si="5"/>
        <v>702625.09464221599</v>
      </c>
      <c r="E19" s="304">
        <f t="shared" si="6"/>
        <v>1071972.4457418427</v>
      </c>
      <c r="F19" s="305"/>
      <c r="G19" s="306"/>
      <c r="H19" s="79"/>
      <c r="I19" s="5"/>
      <c r="J19" s="5"/>
      <c r="K19" s="5"/>
      <c r="L19" s="5">
        <f t="shared" si="1"/>
        <v>49</v>
      </c>
      <c r="M19" s="6">
        <f t="shared" si="2"/>
        <v>8.6583333333333339E-3</v>
      </c>
      <c r="N19" s="4"/>
    </row>
    <row r="20" spans="1:14" ht="13.5" thickBot="1" x14ac:dyDescent="0.25">
      <c r="A20" s="39">
        <f t="shared" si="0"/>
        <v>13</v>
      </c>
      <c r="B20" s="72">
        <f t="shared" si="3"/>
        <v>41955394.281638063</v>
      </c>
      <c r="C20" s="72">
        <f t="shared" si="4"/>
        <v>363263.78882184956</v>
      </c>
      <c r="D20" s="73">
        <f t="shared" si="5"/>
        <v>708708.65691999346</v>
      </c>
      <c r="E20" s="304">
        <f t="shared" si="6"/>
        <v>1071972.445741843</v>
      </c>
      <c r="F20" s="305"/>
      <c r="G20" s="306"/>
      <c r="H20" s="71"/>
      <c r="I20" s="5"/>
      <c r="J20" s="5"/>
      <c r="K20" s="5"/>
      <c r="L20" s="5">
        <f t="shared" si="1"/>
        <v>48</v>
      </c>
      <c r="M20" s="6">
        <f t="shared" si="2"/>
        <v>8.6583333333333339E-3</v>
      </c>
      <c r="N20" s="4"/>
    </row>
    <row r="21" spans="1:14" ht="13.5" thickBot="1" x14ac:dyDescent="0.25">
      <c r="A21" s="39">
        <f t="shared" si="0"/>
        <v>14</v>
      </c>
      <c r="B21" s="72">
        <f t="shared" si="3"/>
        <v>41246685.62471807</v>
      </c>
      <c r="C21" s="72">
        <f t="shared" si="4"/>
        <v>357127.55303401733</v>
      </c>
      <c r="D21" s="73">
        <f t="shared" si="5"/>
        <v>714844.89270782587</v>
      </c>
      <c r="E21" s="304">
        <f t="shared" si="6"/>
        <v>1071972.4457418432</v>
      </c>
      <c r="F21" s="305"/>
      <c r="G21" s="306"/>
      <c r="H21" s="71"/>
      <c r="I21" s="5"/>
      <c r="J21" s="5"/>
      <c r="K21" s="5"/>
      <c r="L21" s="5">
        <f t="shared" si="1"/>
        <v>47</v>
      </c>
      <c r="M21" s="6">
        <f t="shared" si="2"/>
        <v>8.6583333333333339E-3</v>
      </c>
      <c r="N21" s="4"/>
    </row>
    <row r="22" spans="1:14" ht="13.5" thickBot="1" x14ac:dyDescent="0.25">
      <c r="A22" s="39">
        <f t="shared" si="0"/>
        <v>15</v>
      </c>
      <c r="B22" s="72">
        <f t="shared" si="3"/>
        <v>40531840.732010245</v>
      </c>
      <c r="C22" s="72">
        <f t="shared" si="4"/>
        <v>350938.18767132208</v>
      </c>
      <c r="D22" s="73">
        <f t="shared" si="5"/>
        <v>721034.25807052082</v>
      </c>
      <c r="E22" s="304">
        <f t="shared" si="6"/>
        <v>1071972.445741843</v>
      </c>
      <c r="F22" s="305"/>
      <c r="G22" s="306"/>
      <c r="H22" s="71"/>
      <c r="I22" s="5"/>
      <c r="J22" s="5"/>
      <c r="K22" s="5"/>
      <c r="L22" s="5">
        <f t="shared" si="1"/>
        <v>46</v>
      </c>
      <c r="M22" s="6">
        <f t="shared" si="2"/>
        <v>8.6583333333333339E-3</v>
      </c>
      <c r="N22" s="4"/>
    </row>
    <row r="23" spans="1:14" ht="13.5" thickBot="1" x14ac:dyDescent="0.25">
      <c r="A23" s="39">
        <f t="shared" si="0"/>
        <v>16</v>
      </c>
      <c r="B23" s="72">
        <f t="shared" si="3"/>
        <v>39810806.473939724</v>
      </c>
      <c r="C23" s="72">
        <f t="shared" si="4"/>
        <v>344695.23272019479</v>
      </c>
      <c r="D23" s="73">
        <f t="shared" si="5"/>
        <v>727277.21302164858</v>
      </c>
      <c r="E23" s="304">
        <f t="shared" si="6"/>
        <v>1071972.4457418434</v>
      </c>
      <c r="F23" s="305"/>
      <c r="G23" s="306"/>
      <c r="H23" s="71"/>
      <c r="I23" s="5"/>
      <c r="J23" s="5"/>
      <c r="K23" s="5"/>
      <c r="L23" s="5">
        <f t="shared" si="1"/>
        <v>45</v>
      </c>
      <c r="M23" s="6">
        <f t="shared" si="2"/>
        <v>8.6583333333333339E-3</v>
      </c>
      <c r="N23" s="4"/>
    </row>
    <row r="24" spans="1:14" ht="13.5" thickBot="1" x14ac:dyDescent="0.25">
      <c r="A24" s="39">
        <f t="shared" si="0"/>
        <v>17</v>
      </c>
      <c r="B24" s="72">
        <f t="shared" si="3"/>
        <v>39083529.260918073</v>
      </c>
      <c r="C24" s="72">
        <f t="shared" si="4"/>
        <v>338398.22418411565</v>
      </c>
      <c r="D24" s="73">
        <f t="shared" si="5"/>
        <v>733574.22155772848</v>
      </c>
      <c r="E24" s="304">
        <f t="shared" si="6"/>
        <v>1071972.4457418441</v>
      </c>
      <c r="F24" s="305"/>
      <c r="G24" s="306"/>
      <c r="H24" s="71"/>
      <c r="I24" s="5"/>
      <c r="J24" s="5"/>
      <c r="K24" s="5"/>
      <c r="L24" s="5">
        <f t="shared" si="1"/>
        <v>44</v>
      </c>
      <c r="M24" s="6">
        <f t="shared" si="2"/>
        <v>8.6583333333333339E-3</v>
      </c>
      <c r="N24" s="4"/>
    </row>
    <row r="25" spans="1:14" ht="13.5" thickBot="1" x14ac:dyDescent="0.25">
      <c r="A25" s="39">
        <f t="shared" si="0"/>
        <v>18</v>
      </c>
      <c r="B25" s="72">
        <f t="shared" si="3"/>
        <v>38349955.039360344</v>
      </c>
      <c r="C25" s="72">
        <f t="shared" si="4"/>
        <v>332046.69404912833</v>
      </c>
      <c r="D25" s="73">
        <f t="shared" si="5"/>
        <v>739925.75169271603</v>
      </c>
      <c r="E25" s="304">
        <f t="shared" si="6"/>
        <v>1071972.4457418444</v>
      </c>
      <c r="F25" s="305"/>
      <c r="G25" s="306"/>
      <c r="H25" s="71"/>
      <c r="I25" s="5"/>
      <c r="J25" s="5"/>
      <c r="K25" s="5"/>
      <c r="L25" s="5">
        <f t="shared" si="1"/>
        <v>43</v>
      </c>
      <c r="M25" s="6">
        <f t="shared" si="2"/>
        <v>8.6583333333333339E-3</v>
      </c>
      <c r="N25" s="4"/>
    </row>
    <row r="26" spans="1:14" ht="13.5" thickBot="1" x14ac:dyDescent="0.25">
      <c r="A26" s="39">
        <f t="shared" si="0"/>
        <v>19</v>
      </c>
      <c r="B26" s="72">
        <f t="shared" si="3"/>
        <v>37610029.287667632</v>
      </c>
      <c r="C26" s="72">
        <f t="shared" si="4"/>
        <v>325640.17024905561</v>
      </c>
      <c r="D26" s="73">
        <f t="shared" si="5"/>
        <v>746332.27549278829</v>
      </c>
      <c r="E26" s="304">
        <f t="shared" si="6"/>
        <v>1071972.4457418439</v>
      </c>
      <c r="F26" s="305"/>
      <c r="G26" s="306"/>
      <c r="H26" s="71"/>
      <c r="I26" s="5"/>
      <c r="J26" s="5"/>
      <c r="K26" s="5"/>
      <c r="L26" s="5">
        <f t="shared" si="1"/>
        <v>42</v>
      </c>
      <c r="M26" s="6">
        <f t="shared" si="2"/>
        <v>8.6583333333333339E-3</v>
      </c>
      <c r="N26" s="4"/>
    </row>
    <row r="27" spans="1:14" ht="13.5" thickBot="1" x14ac:dyDescent="0.25">
      <c r="A27" s="39">
        <f t="shared" si="0"/>
        <v>20</v>
      </c>
      <c r="B27" s="72">
        <f t="shared" si="3"/>
        <v>36863697.012174845</v>
      </c>
      <c r="C27" s="72">
        <f t="shared" si="4"/>
        <v>319178.17663041386</v>
      </c>
      <c r="D27" s="73">
        <f t="shared" si="5"/>
        <v>752794.26911143097</v>
      </c>
      <c r="E27" s="304">
        <f t="shared" si="6"/>
        <v>1071972.4457418448</v>
      </c>
      <c r="F27" s="305"/>
      <c r="G27" s="306"/>
      <c r="H27" s="71"/>
      <c r="I27" s="5"/>
      <c r="J27" s="5"/>
      <c r="K27" s="5"/>
      <c r="L27" s="5">
        <f t="shared" si="1"/>
        <v>41</v>
      </c>
      <c r="M27" s="6">
        <f t="shared" si="2"/>
        <v>8.6583333333333339E-3</v>
      </c>
      <c r="N27" s="4"/>
    </row>
    <row r="28" spans="1:14" ht="13.5" thickBot="1" x14ac:dyDescent="0.25">
      <c r="A28" s="39">
        <f t="shared" si="0"/>
        <v>21</v>
      </c>
      <c r="B28" s="72">
        <f t="shared" si="3"/>
        <v>36110902.743063413</v>
      </c>
      <c r="C28" s="72">
        <f t="shared" si="4"/>
        <v>312660.23291702406</v>
      </c>
      <c r="D28" s="73">
        <f t="shared" si="5"/>
        <v>759312.21282482054</v>
      </c>
      <c r="E28" s="304">
        <f t="shared" si="6"/>
        <v>1071972.4457418446</v>
      </c>
      <c r="F28" s="305"/>
      <c r="G28" s="306"/>
      <c r="H28" s="71"/>
      <c r="I28" s="5"/>
      <c r="J28" s="5"/>
      <c r="K28" s="5"/>
      <c r="L28" s="5">
        <f t="shared" si="1"/>
        <v>40</v>
      </c>
      <c r="M28" s="6">
        <f t="shared" si="2"/>
        <v>8.6583333333333339E-3</v>
      </c>
      <c r="N28" s="4"/>
    </row>
    <row r="29" spans="1:14" ht="13.5" thickBot="1" x14ac:dyDescent="0.25">
      <c r="A29" s="39">
        <f t="shared" si="0"/>
        <v>22</v>
      </c>
      <c r="B29" s="72">
        <f t="shared" si="3"/>
        <v>35351590.530238591</v>
      </c>
      <c r="C29" s="72">
        <f t="shared" si="4"/>
        <v>306085.85467431584</v>
      </c>
      <c r="D29" s="73">
        <f t="shared" si="5"/>
        <v>765886.59106752928</v>
      </c>
      <c r="E29" s="304">
        <f t="shared" si="6"/>
        <v>1071972.4457418451</v>
      </c>
      <c r="F29" s="305"/>
      <c r="G29" s="306"/>
      <c r="H29" s="71"/>
      <c r="I29" s="5"/>
      <c r="J29" s="5"/>
      <c r="K29" s="5"/>
      <c r="L29" s="5">
        <f t="shared" si="1"/>
        <v>39</v>
      </c>
      <c r="M29" s="6">
        <f t="shared" si="2"/>
        <v>8.6583333333333339E-3</v>
      </c>
      <c r="N29" s="4"/>
    </row>
    <row r="30" spans="1:14" ht="13.5" thickBot="1" x14ac:dyDescent="0.25">
      <c r="A30" s="39">
        <f t="shared" si="0"/>
        <v>23</v>
      </c>
      <c r="B30" s="72">
        <f t="shared" si="3"/>
        <v>34585703.939171061</v>
      </c>
      <c r="C30" s="72">
        <f t="shared" si="4"/>
        <v>299454.55327332276</v>
      </c>
      <c r="D30" s="73">
        <f t="shared" si="5"/>
        <v>772517.89246852254</v>
      </c>
      <c r="E30" s="304">
        <f t="shared" si="6"/>
        <v>1071972.4457418453</v>
      </c>
      <c r="F30" s="305"/>
      <c r="G30" s="306"/>
      <c r="H30" s="71"/>
      <c r="I30" s="5"/>
      <c r="J30" s="5"/>
      <c r="K30" s="5"/>
      <c r="L30" s="5">
        <f t="shared" si="1"/>
        <v>38</v>
      </c>
      <c r="M30" s="6">
        <f t="shared" si="2"/>
        <v>8.6583333333333339E-3</v>
      </c>
      <c r="N30" s="4"/>
    </row>
    <row r="31" spans="1:14" ht="13.5" thickBot="1" x14ac:dyDescent="0.25">
      <c r="A31" s="39">
        <f t="shared" si="0"/>
        <v>24</v>
      </c>
      <c r="B31" s="72">
        <f t="shared" si="3"/>
        <v>33813186.046702541</v>
      </c>
      <c r="C31" s="72">
        <f t="shared" si="4"/>
        <v>292765.83585436619</v>
      </c>
      <c r="D31" s="73">
        <f t="shared" si="5"/>
        <v>779206.60988747887</v>
      </c>
      <c r="E31" s="304">
        <f t="shared" si="6"/>
        <v>1071972.4457418451</v>
      </c>
      <c r="F31" s="305"/>
      <c r="G31" s="306"/>
      <c r="H31" s="71"/>
      <c r="I31" s="5"/>
      <c r="J31" s="5"/>
      <c r="K31" s="5"/>
      <c r="L31" s="5">
        <f t="shared" si="1"/>
        <v>37</v>
      </c>
      <c r="M31" s="6">
        <f t="shared" si="2"/>
        <v>8.6583333333333339E-3</v>
      </c>
      <c r="N31" s="4"/>
    </row>
    <row r="32" spans="1:14" ht="13.5" thickBot="1" x14ac:dyDescent="0.25">
      <c r="A32" s="39">
        <f t="shared" si="0"/>
        <v>25</v>
      </c>
      <c r="B32" s="72">
        <f t="shared" si="3"/>
        <v>33033979.436815061</v>
      </c>
      <c r="C32" s="72">
        <f t="shared" si="4"/>
        <v>286019.20529042376</v>
      </c>
      <c r="D32" s="73">
        <f t="shared" si="5"/>
        <v>785953.24045142182</v>
      </c>
      <c r="E32" s="304">
        <f t="shared" si="6"/>
        <v>1071972.4457418455</v>
      </c>
      <c r="F32" s="305"/>
      <c r="G32" s="306"/>
      <c r="H32" s="71"/>
      <c r="I32" s="5"/>
      <c r="J32" s="5"/>
      <c r="K32" s="5"/>
      <c r="L32" s="5">
        <f t="shared" si="1"/>
        <v>36</v>
      </c>
      <c r="M32" s="6">
        <f t="shared" si="2"/>
        <v>8.6583333333333339E-3</v>
      </c>
      <c r="N32" s="4"/>
    </row>
    <row r="33" spans="1:14" ht="13.5" thickBot="1" x14ac:dyDescent="0.25">
      <c r="A33" s="39">
        <f t="shared" si="0"/>
        <v>26</v>
      </c>
      <c r="B33" s="72">
        <f t="shared" si="3"/>
        <v>32248026.196363639</v>
      </c>
      <c r="C33" s="72">
        <f t="shared" si="4"/>
        <v>279214.16015018185</v>
      </c>
      <c r="D33" s="73">
        <f t="shared" si="5"/>
        <v>792758.28559166391</v>
      </c>
      <c r="E33" s="304">
        <f t="shared" si="6"/>
        <v>1071972.4457418458</v>
      </c>
      <c r="F33" s="305"/>
      <c r="G33" s="306"/>
      <c r="H33" s="71"/>
      <c r="I33" s="5"/>
      <c r="J33" s="5"/>
      <c r="K33" s="5"/>
      <c r="L33" s="5">
        <f t="shared" si="1"/>
        <v>35</v>
      </c>
      <c r="M33" s="6">
        <f t="shared" si="2"/>
        <v>8.6583333333333339E-3</v>
      </c>
      <c r="N33" s="4"/>
    </row>
    <row r="34" spans="1:14" ht="13.5" thickBot="1" x14ac:dyDescent="0.25">
      <c r="A34" s="39">
        <f t="shared" si="0"/>
        <v>27</v>
      </c>
      <c r="B34" s="72">
        <f t="shared" si="3"/>
        <v>31455267.910771973</v>
      </c>
      <c r="C34" s="72">
        <f t="shared" si="4"/>
        <v>272350.19466076733</v>
      </c>
      <c r="D34" s="73">
        <f t="shared" si="5"/>
        <v>799622.25108107866</v>
      </c>
      <c r="E34" s="304">
        <f t="shared" si="6"/>
        <v>1071972.445741846</v>
      </c>
      <c r="F34" s="305"/>
      <c r="G34" s="306"/>
      <c r="H34" s="71"/>
      <c r="I34" s="5"/>
      <c r="J34" s="5"/>
      <c r="K34" s="5"/>
      <c r="L34" s="5">
        <f t="shared" si="1"/>
        <v>34</v>
      </c>
      <c r="M34" s="6">
        <f t="shared" si="2"/>
        <v>8.6583333333333339E-3</v>
      </c>
      <c r="N34" s="4"/>
    </row>
    <row r="35" spans="1:14" ht="13.5" thickBot="1" x14ac:dyDescent="0.25">
      <c r="A35" s="39">
        <f t="shared" si="0"/>
        <v>28</v>
      </c>
      <c r="B35" s="72">
        <f t="shared" si="3"/>
        <v>30655645.659690894</v>
      </c>
      <c r="C35" s="72">
        <f t="shared" si="4"/>
        <v>265426.79867015703</v>
      </c>
      <c r="D35" s="73">
        <f t="shared" si="5"/>
        <v>806545.64707168983</v>
      </c>
      <c r="E35" s="304">
        <f t="shared" si="6"/>
        <v>1071972.4457418469</v>
      </c>
      <c r="F35" s="305"/>
      <c r="G35" s="306"/>
      <c r="H35" s="71"/>
      <c r="I35" s="5"/>
      <c r="J35" s="5"/>
      <c r="K35" s="5"/>
      <c r="L35" s="5">
        <f t="shared" si="1"/>
        <v>33</v>
      </c>
      <c r="M35" s="6">
        <f t="shared" si="2"/>
        <v>8.6583333333333339E-3</v>
      </c>
      <c r="N35" s="4"/>
    </row>
    <row r="36" spans="1:14" ht="13.5" thickBot="1" x14ac:dyDescent="0.25">
      <c r="A36" s="39">
        <f t="shared" si="0"/>
        <v>29</v>
      </c>
      <c r="B36" s="72">
        <f t="shared" si="3"/>
        <v>29849100.012619205</v>
      </c>
      <c r="C36" s="72">
        <f t="shared" si="4"/>
        <v>258443.4576092613</v>
      </c>
      <c r="D36" s="73">
        <f t="shared" si="5"/>
        <v>813528.98813258565</v>
      </c>
      <c r="E36" s="304">
        <f t="shared" si="6"/>
        <v>1071972.4457418469</v>
      </c>
      <c r="F36" s="305"/>
      <c r="G36" s="306"/>
      <c r="H36" s="71"/>
      <c r="I36" s="5"/>
      <c r="J36" s="5"/>
      <c r="K36" s="5"/>
      <c r="L36" s="5">
        <f t="shared" si="1"/>
        <v>32</v>
      </c>
      <c r="M36" s="6">
        <f t="shared" si="2"/>
        <v>8.6583333333333339E-3</v>
      </c>
      <c r="N36" s="4"/>
    </row>
    <row r="37" spans="1:14" ht="13.5" thickBot="1" x14ac:dyDescent="0.25">
      <c r="A37" s="39">
        <f t="shared" si="0"/>
        <v>30</v>
      </c>
      <c r="B37" s="72">
        <f t="shared" si="3"/>
        <v>29035571.02448662</v>
      </c>
      <c r="C37" s="72">
        <f t="shared" si="4"/>
        <v>251399.65245368</v>
      </c>
      <c r="D37" s="73">
        <f t="shared" si="5"/>
        <v>820572.79328816663</v>
      </c>
      <c r="E37" s="304">
        <f t="shared" si="6"/>
        <v>1071972.4457418467</v>
      </c>
      <c r="F37" s="305"/>
      <c r="G37" s="306"/>
      <c r="H37" s="71"/>
      <c r="I37" s="5"/>
      <c r="J37" s="5"/>
      <c r="K37" s="5"/>
      <c r="L37" s="5">
        <f t="shared" si="1"/>
        <v>31</v>
      </c>
      <c r="M37" s="6">
        <f t="shared" si="2"/>
        <v>8.6583333333333339E-3</v>
      </c>
      <c r="N37" s="4"/>
    </row>
    <row r="38" spans="1:14" ht="13.5" thickBot="1" x14ac:dyDescent="0.25">
      <c r="A38" s="39">
        <f t="shared" si="0"/>
        <v>31</v>
      </c>
      <c r="B38" s="72">
        <f t="shared" si="3"/>
        <v>28214998.231198452</v>
      </c>
      <c r="C38" s="72">
        <f t="shared" si="4"/>
        <v>244294.8596851266</v>
      </c>
      <c r="D38" s="73">
        <f t="shared" si="5"/>
        <v>827677.58605672035</v>
      </c>
      <c r="E38" s="304">
        <f t="shared" si="6"/>
        <v>1071972.4457418469</v>
      </c>
      <c r="F38" s="305"/>
      <c r="G38" s="306"/>
      <c r="H38" s="71"/>
      <c r="I38" s="5"/>
      <c r="J38" s="5"/>
      <c r="K38" s="5"/>
      <c r="L38" s="5">
        <f t="shared" si="1"/>
        <v>30</v>
      </c>
      <c r="M38" s="6">
        <f t="shared" si="2"/>
        <v>8.6583333333333339E-3</v>
      </c>
      <c r="N38" s="4"/>
    </row>
    <row r="39" spans="1:14" ht="13.5" thickBot="1" x14ac:dyDescent="0.25">
      <c r="A39" s="39">
        <f t="shared" si="0"/>
        <v>32</v>
      </c>
      <c r="B39" s="72">
        <f t="shared" si="3"/>
        <v>27387320.645141732</v>
      </c>
      <c r="C39" s="72">
        <f t="shared" si="4"/>
        <v>237128.55125251884</v>
      </c>
      <c r="D39" s="73">
        <f t="shared" si="5"/>
        <v>834843.89448932838</v>
      </c>
      <c r="E39" s="304">
        <f t="shared" si="6"/>
        <v>1071972.4457418472</v>
      </c>
      <c r="F39" s="305"/>
      <c r="G39" s="306"/>
      <c r="H39" s="71"/>
      <c r="I39" s="5"/>
      <c r="J39" s="5"/>
      <c r="K39" s="5"/>
      <c r="L39" s="5">
        <f t="shared" si="1"/>
        <v>29</v>
      </c>
      <c r="M39" s="6">
        <f t="shared" si="2"/>
        <v>8.6583333333333339E-3</v>
      </c>
      <c r="N39" s="4"/>
    </row>
    <row r="40" spans="1:14" ht="13.5" thickBot="1" x14ac:dyDescent="0.25">
      <c r="A40" s="39">
        <f t="shared" si="0"/>
        <v>33</v>
      </c>
      <c r="B40" s="72">
        <f t="shared" si="3"/>
        <v>26552476.750652403</v>
      </c>
      <c r="C40" s="72">
        <f t="shared" si="4"/>
        <v>229900.19453273207</v>
      </c>
      <c r="D40" s="73">
        <f t="shared" si="5"/>
        <v>842072.25120911584</v>
      </c>
      <c r="E40" s="304">
        <f t="shared" si="6"/>
        <v>1071972.4457418479</v>
      </c>
      <c r="F40" s="305"/>
      <c r="G40" s="306"/>
      <c r="H40" s="71"/>
      <c r="I40" s="5"/>
      <c r="J40" s="5"/>
      <c r="K40" s="5"/>
      <c r="L40" s="5">
        <f t="shared" si="1"/>
        <v>28</v>
      </c>
      <c r="M40" s="6">
        <f t="shared" si="2"/>
        <v>8.6583333333333339E-3</v>
      </c>
      <c r="N40" s="4"/>
    </row>
    <row r="41" spans="1:14" ht="13.5" thickBot="1" x14ac:dyDescent="0.25">
      <c r="A41" s="39">
        <f t="shared" si="0"/>
        <v>34</v>
      </c>
      <c r="B41" s="72">
        <f t="shared" si="3"/>
        <v>25710404.499443285</v>
      </c>
      <c r="C41" s="72">
        <f t="shared" si="4"/>
        <v>222609.25229101314</v>
      </c>
      <c r="D41" s="73">
        <f t="shared" si="5"/>
        <v>849363.19345083542</v>
      </c>
      <c r="E41" s="304">
        <f t="shared" si="6"/>
        <v>1071972.4457418486</v>
      </c>
      <c r="F41" s="305"/>
      <c r="G41" s="306"/>
      <c r="H41" s="71"/>
      <c r="I41" s="5"/>
      <c r="J41" s="5"/>
      <c r="K41" s="5"/>
      <c r="L41" s="5">
        <f t="shared" si="1"/>
        <v>27</v>
      </c>
      <c r="M41" s="6">
        <f t="shared" si="2"/>
        <v>8.6583333333333339E-3</v>
      </c>
      <c r="N41" s="4"/>
    </row>
    <row r="42" spans="1:14" ht="13.5" thickBot="1" x14ac:dyDescent="0.25">
      <c r="A42" s="39">
        <f t="shared" si="0"/>
        <v>35</v>
      </c>
      <c r="B42" s="72">
        <f t="shared" si="3"/>
        <v>24861041.305992451</v>
      </c>
      <c r="C42" s="72">
        <f t="shared" si="4"/>
        <v>215255.1826410513</v>
      </c>
      <c r="D42" s="73">
        <f t="shared" si="5"/>
        <v>856717.26310079731</v>
      </c>
      <c r="E42" s="304">
        <f t="shared" si="6"/>
        <v>1071972.4457418486</v>
      </c>
      <c r="F42" s="305"/>
      <c r="G42" s="306"/>
      <c r="H42" s="71"/>
      <c r="I42" s="5"/>
      <c r="J42" s="5"/>
      <c r="K42" s="5"/>
      <c r="L42" s="5">
        <f t="shared" si="1"/>
        <v>26</v>
      </c>
      <c r="M42" s="6">
        <f t="shared" si="2"/>
        <v>8.6583333333333339E-3</v>
      </c>
      <c r="N42" s="4"/>
    </row>
    <row r="43" spans="1:14" ht="13.5" thickBot="1" x14ac:dyDescent="0.25">
      <c r="A43" s="39">
        <f t="shared" si="0"/>
        <v>36</v>
      </c>
      <c r="B43" s="72">
        <f t="shared" si="3"/>
        <v>24004324.042891651</v>
      </c>
      <c r="C43" s="72">
        <f t="shared" si="4"/>
        <v>207837.43900470357</v>
      </c>
      <c r="D43" s="73">
        <f t="shared" si="5"/>
        <v>864135.00673714501</v>
      </c>
      <c r="E43" s="304">
        <f t="shared" si="6"/>
        <v>1071972.4457418486</v>
      </c>
      <c r="F43" s="305"/>
      <c r="G43" s="306"/>
      <c r="H43" s="71"/>
      <c r="I43" s="5"/>
      <c r="J43" s="5"/>
      <c r="K43" s="5"/>
      <c r="L43" s="5">
        <f t="shared" si="1"/>
        <v>25</v>
      </c>
      <c r="M43" s="6">
        <f t="shared" si="2"/>
        <v>8.6583333333333339E-3</v>
      </c>
      <c r="N43" s="4"/>
    </row>
    <row r="44" spans="1:14" ht="13.5" thickBot="1" x14ac:dyDescent="0.25">
      <c r="A44" s="39">
        <f t="shared" si="0"/>
        <v>37</v>
      </c>
      <c r="B44" s="72">
        <f t="shared" si="3"/>
        <v>23140189.036154505</v>
      </c>
      <c r="C44" s="72">
        <f t="shared" si="4"/>
        <v>200355.47007137109</v>
      </c>
      <c r="D44" s="73">
        <f t="shared" si="5"/>
        <v>871616.97567047796</v>
      </c>
      <c r="E44" s="304">
        <f t="shared" si="6"/>
        <v>1071972.445741849</v>
      </c>
      <c r="F44" s="305"/>
      <c r="G44" s="306"/>
      <c r="H44" s="71"/>
      <c r="I44" s="5"/>
      <c r="J44" s="5"/>
      <c r="K44" s="5"/>
      <c r="L44" s="5">
        <f t="shared" si="1"/>
        <v>24</v>
      </c>
      <c r="M44" s="6">
        <f t="shared" si="2"/>
        <v>8.6583333333333339E-3</v>
      </c>
      <c r="N44" s="4"/>
    </row>
    <row r="45" spans="1:14" ht="13.5" thickBot="1" x14ac:dyDescent="0.25">
      <c r="A45" s="39">
        <f t="shared" si="0"/>
        <v>38</v>
      </c>
      <c r="B45" s="72">
        <f t="shared" si="3"/>
        <v>22268572.060484026</v>
      </c>
      <c r="C45" s="72">
        <f t="shared" si="4"/>
        <v>192808.7197570242</v>
      </c>
      <c r="D45" s="73">
        <f t="shared" si="5"/>
        <v>879163.72598482529</v>
      </c>
      <c r="E45" s="304">
        <f t="shared" si="6"/>
        <v>1071972.4457418495</v>
      </c>
      <c r="F45" s="305"/>
      <c r="G45" s="306"/>
      <c r="H45" s="71"/>
      <c r="I45" s="5"/>
      <c r="J45" s="5"/>
      <c r="K45" s="5"/>
      <c r="L45" s="5">
        <f t="shared" si="1"/>
        <v>23</v>
      </c>
      <c r="M45" s="6">
        <f t="shared" si="2"/>
        <v>8.6583333333333339E-3</v>
      </c>
      <c r="N45" s="4"/>
    </row>
    <row r="46" spans="1:14" ht="13.5" thickBot="1" x14ac:dyDescent="0.25">
      <c r="A46" s="39">
        <f t="shared" si="0"/>
        <v>39</v>
      </c>
      <c r="B46" s="72">
        <f t="shared" si="3"/>
        <v>21389408.334499199</v>
      </c>
      <c r="C46" s="72">
        <f t="shared" si="4"/>
        <v>185196.62716287223</v>
      </c>
      <c r="D46" s="73">
        <f t="shared" si="5"/>
        <v>886775.81857897725</v>
      </c>
      <c r="E46" s="304">
        <f t="shared" si="6"/>
        <v>1071972.4457418495</v>
      </c>
      <c r="F46" s="305"/>
      <c r="G46" s="306"/>
      <c r="H46" s="71"/>
      <c r="I46" s="5"/>
      <c r="J46" s="5"/>
      <c r="K46" s="5"/>
      <c r="L46" s="5">
        <f t="shared" si="1"/>
        <v>22</v>
      </c>
      <c r="M46" s="6">
        <f t="shared" si="2"/>
        <v>8.6583333333333339E-3</v>
      </c>
      <c r="N46" s="4"/>
    </row>
    <row r="47" spans="1:14" ht="13.5" thickBot="1" x14ac:dyDescent="0.25">
      <c r="A47" s="39">
        <f t="shared" si="0"/>
        <v>40</v>
      </c>
      <c r="B47" s="72">
        <f t="shared" si="3"/>
        <v>20502632.515920222</v>
      </c>
      <c r="C47" s="72">
        <f t="shared" si="4"/>
        <v>177518.62653367594</v>
      </c>
      <c r="D47" s="73">
        <f t="shared" si="5"/>
        <v>894453.81920817378</v>
      </c>
      <c r="E47" s="304">
        <f t="shared" si="6"/>
        <v>1071972.4457418497</v>
      </c>
      <c r="F47" s="305"/>
      <c r="G47" s="306"/>
      <c r="H47" s="71"/>
      <c r="I47" s="5"/>
      <c r="J47" s="5"/>
      <c r="K47" s="5"/>
      <c r="L47" s="5">
        <f t="shared" si="1"/>
        <v>21</v>
      </c>
      <c r="M47" s="6">
        <f t="shared" si="2"/>
        <v>8.6583333333333339E-3</v>
      </c>
      <c r="N47" s="4"/>
    </row>
    <row r="48" spans="1:14" ht="13.5" thickBot="1" x14ac:dyDescent="0.25">
      <c r="A48" s="39">
        <f t="shared" si="0"/>
        <v>41</v>
      </c>
      <c r="B48" s="72">
        <f t="shared" si="3"/>
        <v>19608178.696712047</v>
      </c>
      <c r="C48" s="72">
        <f t="shared" si="4"/>
        <v>169774.1472156985</v>
      </c>
      <c r="D48" s="73">
        <f t="shared" si="5"/>
        <v>902198.29852615262</v>
      </c>
      <c r="E48" s="304">
        <f t="shared" si="6"/>
        <v>1071972.4457418511</v>
      </c>
      <c r="F48" s="305"/>
      <c r="G48" s="306"/>
      <c r="H48" s="71"/>
      <c r="I48" s="5"/>
      <c r="J48" s="5"/>
      <c r="K48" s="5"/>
      <c r="L48" s="5">
        <f t="shared" si="1"/>
        <v>20</v>
      </c>
      <c r="M48" s="6">
        <f t="shared" si="2"/>
        <v>8.6583333333333339E-3</v>
      </c>
      <c r="N48" s="4"/>
    </row>
    <row r="49" spans="1:14" ht="13.5" thickBot="1" x14ac:dyDescent="0.25">
      <c r="A49" s="39">
        <f t="shared" si="0"/>
        <v>42</v>
      </c>
      <c r="B49" s="72">
        <f t="shared" si="3"/>
        <v>18705980.398185894</v>
      </c>
      <c r="C49" s="72">
        <f t="shared" si="4"/>
        <v>161962.61361429287</v>
      </c>
      <c r="D49" s="73">
        <f t="shared" si="5"/>
        <v>910009.83212755946</v>
      </c>
      <c r="E49" s="304">
        <f t="shared" si="6"/>
        <v>1071972.4457418523</v>
      </c>
      <c r="F49" s="305"/>
      <c r="G49" s="306"/>
      <c r="H49" s="71"/>
      <c r="I49" s="5"/>
      <c r="J49" s="5"/>
      <c r="K49" s="5"/>
      <c r="L49" s="5">
        <f t="shared" si="1"/>
        <v>19</v>
      </c>
      <c r="M49" s="6">
        <f t="shared" si="2"/>
        <v>8.6583333333333339E-3</v>
      </c>
      <c r="N49" s="4"/>
    </row>
    <row r="50" spans="1:14" ht="13.5" thickBot="1" x14ac:dyDescent="0.25">
      <c r="A50" s="39">
        <f t="shared" si="0"/>
        <v>43</v>
      </c>
      <c r="B50" s="72">
        <f t="shared" si="3"/>
        <v>17795970.566058334</v>
      </c>
      <c r="C50" s="72">
        <f t="shared" si="4"/>
        <v>154083.44515112176</v>
      </c>
      <c r="D50" s="73">
        <f t="shared" si="5"/>
        <v>917889.00059073023</v>
      </c>
      <c r="E50" s="304">
        <f t="shared" si="6"/>
        <v>1071972.445741852</v>
      </c>
      <c r="F50" s="305"/>
      <c r="G50" s="306"/>
      <c r="H50" s="71"/>
      <c r="I50" s="5"/>
      <c r="J50" s="5"/>
      <c r="K50" s="5"/>
      <c r="L50" s="5">
        <f t="shared" si="1"/>
        <v>18</v>
      </c>
      <c r="M50" s="6">
        <f t="shared" si="2"/>
        <v>8.6583333333333339E-3</v>
      </c>
      <c r="N50" s="4"/>
    </row>
    <row r="51" spans="1:14" ht="13.5" thickBot="1" x14ac:dyDescent="0.25">
      <c r="A51" s="39">
        <f t="shared" si="0"/>
        <v>44</v>
      </c>
      <c r="B51" s="72">
        <f t="shared" si="3"/>
        <v>16878081.565467604</v>
      </c>
      <c r="C51" s="72">
        <f t="shared" si="4"/>
        <v>146136.05622100702</v>
      </c>
      <c r="D51" s="73">
        <f t="shared" si="5"/>
        <v>925836.38952084549</v>
      </c>
      <c r="E51" s="304">
        <f t="shared" si="6"/>
        <v>1071972.4457418525</v>
      </c>
      <c r="F51" s="305"/>
      <c r="G51" s="306"/>
      <c r="H51" s="71"/>
      <c r="I51" s="5"/>
      <c r="J51" s="5"/>
      <c r="K51" s="5"/>
      <c r="L51" s="5">
        <f t="shared" si="1"/>
        <v>17</v>
      </c>
      <c r="M51" s="6">
        <f t="shared" si="2"/>
        <v>8.6583333333333339E-3</v>
      </c>
      <c r="N51" s="4"/>
    </row>
    <row r="52" spans="1:14" ht="13.5" thickBot="1" x14ac:dyDescent="0.25">
      <c r="A52" s="39">
        <f t="shared" si="0"/>
        <v>45</v>
      </c>
      <c r="B52" s="72">
        <f t="shared" si="3"/>
        <v>15952245.175946757</v>
      </c>
      <c r="C52" s="72">
        <f t="shared" si="4"/>
        <v>138119.85614840567</v>
      </c>
      <c r="D52" s="73">
        <f t="shared" si="5"/>
        <v>933852.58959344751</v>
      </c>
      <c r="E52" s="304">
        <f t="shared" si="6"/>
        <v>1071972.4457418532</v>
      </c>
      <c r="F52" s="305"/>
      <c r="G52" s="306"/>
      <c r="H52" s="71"/>
      <c r="I52" s="5"/>
      <c r="J52" s="5"/>
      <c r="K52" s="5"/>
      <c r="L52" s="5">
        <f t="shared" si="1"/>
        <v>16</v>
      </c>
      <c r="M52" s="6">
        <f t="shared" si="2"/>
        <v>8.6583333333333339E-3</v>
      </c>
      <c r="N52" s="4"/>
    </row>
    <row r="53" spans="1:14" ht="13.5" thickBot="1" x14ac:dyDescent="0.25">
      <c r="A53" s="39">
        <f t="shared" si="0"/>
        <v>46</v>
      </c>
      <c r="B53" s="72">
        <f t="shared" si="3"/>
        <v>15018392.586353309</v>
      </c>
      <c r="C53" s="72">
        <f t="shared" si="4"/>
        <v>130034.24914350908</v>
      </c>
      <c r="D53" s="73">
        <f t="shared" si="5"/>
        <v>941938.1965983439</v>
      </c>
      <c r="E53" s="304">
        <f t="shared" si="6"/>
        <v>1071972.445741853</v>
      </c>
      <c r="F53" s="305"/>
      <c r="G53" s="306"/>
      <c r="H53" s="71"/>
      <c r="I53" s="5"/>
      <c r="J53" s="5"/>
      <c r="K53" s="5"/>
      <c r="L53" s="5">
        <f t="shared" si="1"/>
        <v>15</v>
      </c>
      <c r="M53" s="6">
        <f t="shared" si="2"/>
        <v>8.6583333333333339E-3</v>
      </c>
      <c r="N53" s="4"/>
    </row>
    <row r="54" spans="1:14" ht="13.5" thickBot="1" x14ac:dyDescent="0.25">
      <c r="A54" s="39">
        <f t="shared" si="0"/>
        <v>47</v>
      </c>
      <c r="B54" s="72">
        <f t="shared" si="3"/>
        <v>14076454.389754966</v>
      </c>
      <c r="C54" s="72">
        <f t="shared" si="4"/>
        <v>121878.63425796175</v>
      </c>
      <c r="D54" s="73">
        <f t="shared" si="5"/>
        <v>950093.81148389191</v>
      </c>
      <c r="E54" s="304">
        <f t="shared" si="6"/>
        <v>1071972.4457418537</v>
      </c>
      <c r="F54" s="305"/>
      <c r="G54" s="306"/>
      <c r="H54" s="71"/>
      <c r="I54" s="5"/>
      <c r="J54" s="5"/>
      <c r="K54" s="5"/>
      <c r="L54" s="5">
        <f t="shared" si="1"/>
        <v>14</v>
      </c>
      <c r="M54" s="6">
        <f t="shared" si="2"/>
        <v>8.6583333333333339E-3</v>
      </c>
      <c r="N54" s="4"/>
    </row>
    <row r="55" spans="1:14" ht="13.5" thickBot="1" x14ac:dyDescent="0.25">
      <c r="A55" s="39">
        <f t="shared" si="0"/>
        <v>48</v>
      </c>
      <c r="B55" s="72">
        <f t="shared" si="3"/>
        <v>13126360.578271074</v>
      </c>
      <c r="C55" s="72">
        <f t="shared" si="4"/>
        <v>113652.40534019706</v>
      </c>
      <c r="D55" s="73">
        <f t="shared" si="5"/>
        <v>958320.04040165734</v>
      </c>
      <c r="E55" s="304">
        <f t="shared" si="6"/>
        <v>1071972.4457418544</v>
      </c>
      <c r="F55" s="305"/>
      <c r="G55" s="306"/>
      <c r="H55" s="71"/>
      <c r="I55" s="5"/>
      <c r="J55" s="5"/>
      <c r="K55" s="5"/>
      <c r="L55" s="5">
        <f t="shared" si="1"/>
        <v>13</v>
      </c>
      <c r="M55" s="6">
        <f t="shared" si="2"/>
        <v>8.6583333333333339E-3</v>
      </c>
      <c r="N55" s="4"/>
    </row>
    <row r="56" spans="1:14" ht="13.5" thickBot="1" x14ac:dyDescent="0.25">
      <c r="A56" s="39">
        <f t="shared" si="0"/>
        <v>49</v>
      </c>
      <c r="B56" s="72">
        <f t="shared" si="3"/>
        <v>12168040.537869416</v>
      </c>
      <c r="C56" s="72">
        <f t="shared" si="4"/>
        <v>105354.95099038603</v>
      </c>
      <c r="D56" s="73">
        <f t="shared" si="5"/>
        <v>966617.49475147086</v>
      </c>
      <c r="E56" s="304">
        <f t="shared" si="6"/>
        <v>1071972.4457418569</v>
      </c>
      <c r="F56" s="305"/>
      <c r="G56" s="306"/>
      <c r="H56" s="71"/>
      <c r="I56" s="5"/>
      <c r="J56" s="5"/>
      <c r="K56" s="5"/>
      <c r="L56" s="5">
        <f t="shared" si="1"/>
        <v>12</v>
      </c>
      <c r="M56" s="6">
        <f t="shared" si="2"/>
        <v>8.6583333333333339E-3</v>
      </c>
      <c r="N56" s="4"/>
    </row>
    <row r="57" spans="1:14" ht="13.5" thickBot="1" x14ac:dyDescent="0.25">
      <c r="A57" s="39">
        <f t="shared" si="0"/>
        <v>50</v>
      </c>
      <c r="B57" s="72">
        <f t="shared" si="3"/>
        <v>11201423.043117946</v>
      </c>
      <c r="C57" s="72">
        <f t="shared" si="4"/>
        <v>96985.654514996218</v>
      </c>
      <c r="D57" s="73">
        <f t="shared" si="5"/>
        <v>974986.79122686211</v>
      </c>
      <c r="E57" s="304">
        <f t="shared" si="6"/>
        <v>1071972.4457418583</v>
      </c>
      <c r="F57" s="305"/>
      <c r="G57" s="306"/>
      <c r="H57" s="71"/>
      <c r="I57" s="5"/>
      <c r="J57" s="5"/>
      <c r="K57" s="5"/>
      <c r="L57" s="5">
        <f t="shared" si="1"/>
        <v>11</v>
      </c>
      <c r="M57" s="6">
        <f t="shared" si="2"/>
        <v>8.6583333333333339E-3</v>
      </c>
      <c r="N57" s="4"/>
    </row>
    <row r="58" spans="1:14" ht="13.5" thickBot="1" x14ac:dyDescent="0.25">
      <c r="A58" s="39">
        <f t="shared" si="0"/>
        <v>51</v>
      </c>
      <c r="B58" s="72">
        <f t="shared" si="3"/>
        <v>10226436.251891084</v>
      </c>
      <c r="C58" s="72">
        <f t="shared" si="4"/>
        <v>88543.893880956981</v>
      </c>
      <c r="D58" s="73">
        <f t="shared" si="5"/>
        <v>983428.55186090129</v>
      </c>
      <c r="E58" s="304">
        <f t="shared" si="6"/>
        <v>1071972.4457418583</v>
      </c>
      <c r="F58" s="305"/>
      <c r="G58" s="306"/>
      <c r="H58" s="71"/>
      <c r="I58" s="5"/>
      <c r="J58" s="5"/>
      <c r="K58" s="5"/>
      <c r="L58" s="5">
        <f t="shared" si="1"/>
        <v>10</v>
      </c>
      <c r="M58" s="6">
        <f t="shared" si="2"/>
        <v>8.6583333333333339E-3</v>
      </c>
      <c r="N58" s="4"/>
    </row>
    <row r="59" spans="1:14" ht="13.5" thickBot="1" x14ac:dyDescent="0.25">
      <c r="A59" s="39">
        <f t="shared" si="0"/>
        <v>52</v>
      </c>
      <c r="B59" s="72">
        <f t="shared" si="3"/>
        <v>9243007.7000301834</v>
      </c>
      <c r="C59" s="72">
        <f t="shared" si="4"/>
        <v>80029.041669428014</v>
      </c>
      <c r="D59" s="73">
        <f t="shared" si="5"/>
        <v>991943.40407243173</v>
      </c>
      <c r="E59" s="304">
        <f t="shared" si="6"/>
        <v>1071972.4457418597</v>
      </c>
      <c r="F59" s="305"/>
      <c r="G59" s="306"/>
      <c r="H59" s="71"/>
      <c r="I59" s="5"/>
      <c r="J59" s="5"/>
      <c r="K59" s="5"/>
      <c r="L59" s="5">
        <f t="shared" si="1"/>
        <v>9</v>
      </c>
      <c r="M59" s="6">
        <f t="shared" si="2"/>
        <v>8.6583333333333339E-3</v>
      </c>
      <c r="N59" s="4"/>
    </row>
    <row r="60" spans="1:14" ht="13.5" thickBot="1" x14ac:dyDescent="0.25">
      <c r="A60" s="39">
        <f t="shared" si="0"/>
        <v>53</v>
      </c>
      <c r="B60" s="72">
        <f t="shared" si="3"/>
        <v>8251064.2959577516</v>
      </c>
      <c r="C60" s="72">
        <f t="shared" si="4"/>
        <v>71440.465029167535</v>
      </c>
      <c r="D60" s="73">
        <f t="shared" si="5"/>
        <v>1000531.9807126934</v>
      </c>
      <c r="E60" s="304">
        <f t="shared" si="6"/>
        <v>1071972.4457418609</v>
      </c>
      <c r="F60" s="305"/>
      <c r="G60" s="306"/>
      <c r="H60" s="71"/>
      <c r="I60" s="5"/>
      <c r="J60" s="5"/>
      <c r="K60" s="5"/>
      <c r="L60" s="5">
        <f t="shared" si="1"/>
        <v>8</v>
      </c>
      <c r="M60" s="6">
        <f t="shared" si="2"/>
        <v>8.6583333333333339E-3</v>
      </c>
      <c r="N60" s="4"/>
    </row>
    <row r="61" spans="1:14" ht="13.5" thickBot="1" x14ac:dyDescent="0.25">
      <c r="A61" s="39">
        <f t="shared" si="0"/>
        <v>54</v>
      </c>
      <c r="B61" s="72">
        <f t="shared" si="3"/>
        <v>7250532.3152450584</v>
      </c>
      <c r="C61" s="72">
        <f t="shared" si="4"/>
        <v>62777.525629496799</v>
      </c>
      <c r="D61" s="73">
        <f t="shared" si="5"/>
        <v>1009194.920112366</v>
      </c>
      <c r="E61" s="304">
        <f t="shared" si="6"/>
        <v>1071972.4457418628</v>
      </c>
      <c r="F61" s="305"/>
      <c r="G61" s="306"/>
      <c r="H61" s="71"/>
      <c r="I61" s="5"/>
      <c r="J61" s="5"/>
      <c r="K61" s="5"/>
      <c r="L61" s="5">
        <f t="shared" si="1"/>
        <v>7</v>
      </c>
      <c r="M61" s="6">
        <f t="shared" si="2"/>
        <v>8.6583333333333339E-3</v>
      </c>
      <c r="N61" s="4"/>
    </row>
    <row r="62" spans="1:14" ht="13.5" thickBot="1" x14ac:dyDescent="0.25">
      <c r="A62" s="39">
        <f t="shared" si="0"/>
        <v>55</v>
      </c>
      <c r="B62" s="72">
        <f t="shared" si="3"/>
        <v>6241337.3951326925</v>
      </c>
      <c r="C62" s="72">
        <f t="shared" si="4"/>
        <v>54039.579612857233</v>
      </c>
      <c r="D62" s="73">
        <f t="shared" si="5"/>
        <v>1017932.8661290044</v>
      </c>
      <c r="E62" s="304">
        <f t="shared" si="6"/>
        <v>1071972.4457418616</v>
      </c>
      <c r="F62" s="305"/>
      <c r="G62" s="306"/>
      <c r="H62" s="71"/>
      <c r="I62" s="5"/>
      <c r="J62" s="5"/>
      <c r="K62" s="5"/>
      <c r="L62" s="5">
        <f t="shared" si="1"/>
        <v>6</v>
      </c>
      <c r="M62" s="6">
        <f t="shared" si="2"/>
        <v>8.6583333333333339E-3</v>
      </c>
      <c r="N62" s="4"/>
    </row>
    <row r="63" spans="1:14" ht="13.5" thickBot="1" x14ac:dyDescent="0.25">
      <c r="A63" s="39">
        <f t="shared" si="0"/>
        <v>56</v>
      </c>
      <c r="B63" s="72">
        <f t="shared" si="3"/>
        <v>5223404.5290036881</v>
      </c>
      <c r="C63" s="72">
        <f t="shared" si="4"/>
        <v>45225.977546956936</v>
      </c>
      <c r="D63" s="73">
        <f t="shared" si="5"/>
        <v>1026746.4681949088</v>
      </c>
      <c r="E63" s="304">
        <f t="shared" si="6"/>
        <v>1071972.4457418658</v>
      </c>
      <c r="F63" s="305"/>
      <c r="G63" s="306"/>
      <c r="H63" s="71"/>
      <c r="I63" s="5"/>
      <c r="J63" s="5"/>
      <c r="K63" s="5"/>
      <c r="L63" s="5">
        <f t="shared" si="1"/>
        <v>5</v>
      </c>
      <c r="M63" s="6">
        <f t="shared" si="2"/>
        <v>8.6583333333333339E-3</v>
      </c>
      <c r="N63" s="4"/>
    </row>
    <row r="64" spans="1:14" ht="13.5" thickBot="1" x14ac:dyDescent="0.25">
      <c r="A64" s="39">
        <f t="shared" si="0"/>
        <v>57</v>
      </c>
      <c r="B64" s="72">
        <f t="shared" si="3"/>
        <v>4196658.0608087797</v>
      </c>
      <c r="C64" s="72">
        <f t="shared" si="4"/>
        <v>36336.064376502683</v>
      </c>
      <c r="D64" s="73">
        <f t="shared" si="5"/>
        <v>1035636.3813653669</v>
      </c>
      <c r="E64" s="304">
        <f t="shared" si="6"/>
        <v>1071972.4457418695</v>
      </c>
      <c r="F64" s="305"/>
      <c r="G64" s="306"/>
      <c r="H64" s="71"/>
      <c r="I64" s="5"/>
      <c r="J64" s="5"/>
      <c r="K64" s="5"/>
      <c r="L64" s="5">
        <f t="shared" si="1"/>
        <v>4</v>
      </c>
      <c r="M64" s="6">
        <f t="shared" si="2"/>
        <v>8.6583333333333339E-3</v>
      </c>
      <c r="N64" s="4"/>
    </row>
    <row r="65" spans="1:14" ht="13.5" thickBot="1" x14ac:dyDescent="0.25">
      <c r="A65" s="39">
        <f t="shared" si="0"/>
        <v>58</v>
      </c>
      <c r="B65" s="72">
        <f t="shared" si="3"/>
        <v>3161021.6794434129</v>
      </c>
      <c r="C65" s="72">
        <f t="shared" si="4"/>
        <v>27369.179374514217</v>
      </c>
      <c r="D65" s="73">
        <f t="shared" si="5"/>
        <v>1044603.2663673636</v>
      </c>
      <c r="E65" s="304">
        <f t="shared" si="6"/>
        <v>1071972.4457418779</v>
      </c>
      <c r="F65" s="305"/>
      <c r="G65" s="306"/>
      <c r="H65" s="71"/>
      <c r="I65" s="5"/>
      <c r="J65" s="5"/>
      <c r="K65" s="5"/>
      <c r="L65" s="5">
        <f t="shared" si="1"/>
        <v>3</v>
      </c>
      <c r="M65" s="6">
        <f t="shared" si="2"/>
        <v>8.6583333333333339E-3</v>
      </c>
      <c r="N65" s="4"/>
    </row>
    <row r="66" spans="1:14" ht="13.5" thickBot="1" x14ac:dyDescent="0.25">
      <c r="A66" s="39">
        <f t="shared" si="0"/>
        <v>59</v>
      </c>
      <c r="B66" s="72">
        <f t="shared" si="3"/>
        <v>2116418.4130760492</v>
      </c>
      <c r="C66" s="72">
        <f t="shared" si="4"/>
        <v>18324.656093216792</v>
      </c>
      <c r="D66" s="73">
        <f t="shared" si="5"/>
        <v>1053647.7896486628</v>
      </c>
      <c r="E66" s="304">
        <f t="shared" si="6"/>
        <v>1071972.4457418795</v>
      </c>
      <c r="F66" s="305"/>
      <c r="G66" s="306"/>
      <c r="H66" s="71"/>
      <c r="I66" s="5"/>
      <c r="J66" s="5"/>
      <c r="K66" s="5"/>
      <c r="L66" s="5">
        <f t="shared" si="1"/>
        <v>2</v>
      </c>
      <c r="M66" s="6">
        <f t="shared" si="2"/>
        <v>8.6583333333333339E-3</v>
      </c>
      <c r="N66" s="4"/>
    </row>
    <row r="67" spans="1:14" ht="13.5" thickBot="1" x14ac:dyDescent="0.25">
      <c r="A67" s="39">
        <f t="shared" si="0"/>
        <v>60</v>
      </c>
      <c r="B67" s="72">
        <f t="shared" si="3"/>
        <v>1062770.6234273864</v>
      </c>
      <c r="C67" s="72">
        <f t="shared" si="4"/>
        <v>9201.8223145087886</v>
      </c>
      <c r="D67" s="73">
        <f t="shared" si="5"/>
        <v>1062770.6234273808</v>
      </c>
      <c r="E67" s="304">
        <f t="shared" si="6"/>
        <v>1071972.4457418895</v>
      </c>
      <c r="F67" s="305"/>
      <c r="G67" s="306"/>
      <c r="H67" s="71"/>
      <c r="I67" s="5"/>
      <c r="J67" s="5"/>
      <c r="K67" s="5"/>
      <c r="L67" s="5">
        <f t="shared" si="1"/>
        <v>1</v>
      </c>
      <c r="M67" s="6">
        <f t="shared" si="2"/>
        <v>8.6583333333333339E-3</v>
      </c>
      <c r="N67" s="4"/>
    </row>
    <row r="68" spans="1:14" ht="13.5" thickBot="1" x14ac:dyDescent="0.25">
      <c r="A68" s="39">
        <f t="shared" si="0"/>
        <v>61</v>
      </c>
      <c r="B68" s="72">
        <f t="shared" si="3"/>
        <v>0</v>
      </c>
      <c r="C68" s="72">
        <f t="shared" si="4"/>
        <v>0</v>
      </c>
      <c r="D68" s="73">
        <f t="shared" si="5"/>
        <v>0</v>
      </c>
      <c r="E68" s="304">
        <f t="shared" si="6"/>
        <v>0</v>
      </c>
      <c r="F68" s="305"/>
      <c r="G68" s="306"/>
      <c r="H68" s="71"/>
      <c r="I68" s="5"/>
      <c r="J68" s="5"/>
      <c r="K68" s="5"/>
      <c r="L68" s="5">
        <f t="shared" si="1"/>
        <v>0</v>
      </c>
      <c r="M68" s="6">
        <f t="shared" si="2"/>
        <v>8.6583333333333339E-3</v>
      </c>
      <c r="N68" s="4"/>
    </row>
    <row r="69" spans="1:14" ht="13.5" thickBot="1" x14ac:dyDescent="0.25">
      <c r="A69" s="39">
        <f t="shared" si="0"/>
        <v>62</v>
      </c>
      <c r="B69" s="72">
        <f t="shared" si="3"/>
        <v>0</v>
      </c>
      <c r="C69" s="72">
        <f t="shared" si="4"/>
        <v>0</v>
      </c>
      <c r="D69" s="73">
        <f t="shared" si="5"/>
        <v>0</v>
      </c>
      <c r="E69" s="304">
        <f t="shared" si="6"/>
        <v>0</v>
      </c>
      <c r="F69" s="305"/>
      <c r="G69" s="306"/>
      <c r="H69" s="71"/>
      <c r="I69" s="5"/>
      <c r="J69" s="5"/>
      <c r="K69" s="5"/>
      <c r="L69" s="5">
        <f t="shared" si="1"/>
        <v>-1</v>
      </c>
      <c r="M69" s="6">
        <f t="shared" si="2"/>
        <v>8.6583333333333339E-3</v>
      </c>
      <c r="N69" s="4"/>
    </row>
    <row r="70" spans="1:14" ht="13.5" thickBot="1" x14ac:dyDescent="0.25">
      <c r="A70" s="39">
        <f t="shared" si="0"/>
        <v>63</v>
      </c>
      <c r="B70" s="72">
        <f t="shared" si="3"/>
        <v>0</v>
      </c>
      <c r="C70" s="72">
        <f t="shared" si="4"/>
        <v>0</v>
      </c>
      <c r="D70" s="73">
        <f t="shared" si="5"/>
        <v>0</v>
      </c>
      <c r="E70" s="304">
        <f t="shared" si="6"/>
        <v>0</v>
      </c>
      <c r="F70" s="305"/>
      <c r="G70" s="306"/>
      <c r="H70" s="71"/>
      <c r="I70" s="5"/>
      <c r="J70" s="5"/>
      <c r="K70" s="5"/>
      <c r="L70" s="5">
        <f t="shared" si="1"/>
        <v>-2</v>
      </c>
      <c r="M70" s="6">
        <f t="shared" si="2"/>
        <v>8.6583333333333339E-3</v>
      </c>
      <c r="N70" s="4"/>
    </row>
    <row r="71" spans="1:14" ht="13.5" thickBot="1" x14ac:dyDescent="0.25">
      <c r="A71" s="39">
        <f t="shared" si="0"/>
        <v>64</v>
      </c>
      <c r="B71" s="72">
        <f t="shared" si="3"/>
        <v>0</v>
      </c>
      <c r="C71" s="72">
        <f t="shared" si="4"/>
        <v>0</v>
      </c>
      <c r="D71" s="73">
        <f t="shared" si="5"/>
        <v>0</v>
      </c>
      <c r="E71" s="304">
        <f t="shared" si="6"/>
        <v>0</v>
      </c>
      <c r="F71" s="305"/>
      <c r="G71" s="306"/>
      <c r="H71" s="71"/>
      <c r="I71" s="5"/>
      <c r="J71" s="5"/>
      <c r="K71" s="5"/>
      <c r="L71" s="5">
        <f t="shared" si="1"/>
        <v>-3</v>
      </c>
      <c r="M71" s="6">
        <f t="shared" si="2"/>
        <v>8.6583333333333339E-3</v>
      </c>
      <c r="N71" s="4"/>
    </row>
    <row r="72" spans="1:14" ht="13.5" thickBot="1" x14ac:dyDescent="0.25">
      <c r="A72" s="39">
        <f t="shared" si="0"/>
        <v>65</v>
      </c>
      <c r="B72" s="72">
        <f t="shared" si="3"/>
        <v>0</v>
      </c>
      <c r="C72" s="72">
        <f t="shared" si="4"/>
        <v>0</v>
      </c>
      <c r="D72" s="73">
        <f t="shared" si="5"/>
        <v>0</v>
      </c>
      <c r="E72" s="304">
        <f t="shared" si="6"/>
        <v>0</v>
      </c>
      <c r="F72" s="305"/>
      <c r="G72" s="306"/>
      <c r="H72" s="71"/>
      <c r="I72" s="5"/>
      <c r="J72" s="5"/>
      <c r="K72" s="5"/>
      <c r="L72" s="5">
        <f t="shared" si="1"/>
        <v>-4</v>
      </c>
      <c r="M72" s="6">
        <f t="shared" si="2"/>
        <v>8.6583333333333339E-3</v>
      </c>
      <c r="N72" s="4"/>
    </row>
    <row r="73" spans="1:14" ht="13.5" thickBot="1" x14ac:dyDescent="0.25">
      <c r="A73" s="39">
        <f t="shared" si="0"/>
        <v>66</v>
      </c>
      <c r="B73" s="72">
        <f t="shared" si="3"/>
        <v>0</v>
      </c>
      <c r="C73" s="72">
        <f t="shared" si="4"/>
        <v>0</v>
      </c>
      <c r="D73" s="73">
        <f t="shared" si="5"/>
        <v>0</v>
      </c>
      <c r="E73" s="304">
        <f t="shared" si="6"/>
        <v>0</v>
      </c>
      <c r="F73" s="305"/>
      <c r="G73" s="306"/>
      <c r="H73" s="71"/>
      <c r="I73" s="5"/>
      <c r="J73" s="5"/>
      <c r="K73" s="5"/>
      <c r="L73" s="5">
        <f t="shared" si="1"/>
        <v>-5</v>
      </c>
      <c r="M73" s="6">
        <f t="shared" si="2"/>
        <v>8.6583333333333339E-3</v>
      </c>
      <c r="N73" s="4"/>
    </row>
    <row r="74" spans="1:14" ht="13.5" thickBot="1" x14ac:dyDescent="0.25">
      <c r="A74" s="39">
        <f t="shared" ref="A74:A126" si="7">A73+1</f>
        <v>67</v>
      </c>
      <c r="B74" s="72">
        <f t="shared" si="3"/>
        <v>0</v>
      </c>
      <c r="C74" s="72">
        <f t="shared" si="4"/>
        <v>0</v>
      </c>
      <c r="D74" s="73">
        <f t="shared" si="5"/>
        <v>0</v>
      </c>
      <c r="E74" s="304">
        <f t="shared" si="6"/>
        <v>0</v>
      </c>
      <c r="F74" s="305"/>
      <c r="G74" s="306"/>
      <c r="H74" s="71"/>
      <c r="I74" s="5"/>
      <c r="J74" s="5"/>
      <c r="K74" s="5"/>
      <c r="L74" s="5">
        <f t="shared" si="1"/>
        <v>-6</v>
      </c>
      <c r="M74" s="6">
        <f t="shared" si="2"/>
        <v>8.6583333333333339E-3</v>
      </c>
      <c r="N74" s="4"/>
    </row>
    <row r="75" spans="1:14" ht="13.5" thickBot="1" x14ac:dyDescent="0.25">
      <c r="A75" s="39">
        <f t="shared" si="7"/>
        <v>68</v>
      </c>
      <c r="B75" s="72">
        <f t="shared" si="3"/>
        <v>0</v>
      </c>
      <c r="C75" s="72">
        <f t="shared" si="4"/>
        <v>0</v>
      </c>
      <c r="D75" s="73">
        <f t="shared" si="5"/>
        <v>0</v>
      </c>
      <c r="E75" s="304">
        <f t="shared" si="6"/>
        <v>0</v>
      </c>
      <c r="F75" s="305"/>
      <c r="G75" s="306"/>
      <c r="H75" s="71"/>
      <c r="I75" s="5"/>
      <c r="J75" s="5"/>
      <c r="K75" s="5"/>
      <c r="L75" s="5">
        <f t="shared" ref="L75:L128" si="8">L74-1</f>
        <v>-7</v>
      </c>
      <c r="M75" s="6">
        <f t="shared" ref="M75:M126" si="9">M74</f>
        <v>8.6583333333333339E-3</v>
      </c>
      <c r="N75" s="4"/>
    </row>
    <row r="76" spans="1:14" ht="13.5" thickBot="1" x14ac:dyDescent="0.25">
      <c r="A76" s="39">
        <f t="shared" si="7"/>
        <v>69</v>
      </c>
      <c r="B76" s="72">
        <f t="shared" ref="B76:B139" si="10">IF(OR(B75&lt;0,B75&lt;E75),0,(IF(H75=0,B75-D75,B75-H75-D75)))</f>
        <v>0</v>
      </c>
      <c r="C76" s="72">
        <f t="shared" ref="C76:C139" si="11">B76*M76</f>
        <v>0</v>
      </c>
      <c r="D76" s="73">
        <f t="shared" ref="D76:D139" si="12">IF(B76&lt;=D75,B76,E76-C76)</f>
        <v>0</v>
      </c>
      <c r="E76" s="304">
        <f t="shared" ref="E76:E139" si="13">IF(B76&lt;=D75,B76+C76,IF($L$3=1,B76*(M76/(1-(1+M76)^-(L76-0))),$B$3*($M$8/(1-(1+$M$8)^-($L$8-0)))))</f>
        <v>0</v>
      </c>
      <c r="F76" s="305"/>
      <c r="G76" s="306"/>
      <c r="H76" s="71"/>
      <c r="I76" s="5"/>
      <c r="J76" s="5"/>
      <c r="K76" s="5"/>
      <c r="L76" s="5">
        <f t="shared" si="8"/>
        <v>-8</v>
      </c>
      <c r="M76" s="6">
        <f t="shared" si="9"/>
        <v>8.6583333333333339E-3</v>
      </c>
      <c r="N76" s="4"/>
    </row>
    <row r="77" spans="1:14" ht="13.5" thickBot="1" x14ac:dyDescent="0.25">
      <c r="A77" s="39">
        <f t="shared" si="7"/>
        <v>70</v>
      </c>
      <c r="B77" s="72">
        <f t="shared" si="10"/>
        <v>0</v>
      </c>
      <c r="C77" s="72">
        <f t="shared" si="11"/>
        <v>0</v>
      </c>
      <c r="D77" s="73">
        <f t="shared" si="12"/>
        <v>0</v>
      </c>
      <c r="E77" s="304">
        <f t="shared" si="13"/>
        <v>0</v>
      </c>
      <c r="F77" s="305"/>
      <c r="G77" s="306"/>
      <c r="H77" s="71"/>
      <c r="I77" s="5"/>
      <c r="J77" s="5"/>
      <c r="K77" s="5"/>
      <c r="L77" s="5">
        <f t="shared" si="8"/>
        <v>-9</v>
      </c>
      <c r="M77" s="6">
        <f t="shared" si="9"/>
        <v>8.6583333333333339E-3</v>
      </c>
      <c r="N77" s="4"/>
    </row>
    <row r="78" spans="1:14" ht="13.5" thickBot="1" x14ac:dyDescent="0.25">
      <c r="A78" s="39">
        <f t="shared" si="7"/>
        <v>71</v>
      </c>
      <c r="B78" s="72">
        <f t="shared" si="10"/>
        <v>0</v>
      </c>
      <c r="C78" s="72">
        <f t="shared" si="11"/>
        <v>0</v>
      </c>
      <c r="D78" s="73">
        <f t="shared" si="12"/>
        <v>0</v>
      </c>
      <c r="E78" s="304">
        <f t="shared" si="13"/>
        <v>0</v>
      </c>
      <c r="F78" s="305"/>
      <c r="G78" s="306"/>
      <c r="H78" s="71"/>
      <c r="I78" s="5"/>
      <c r="J78" s="5"/>
      <c r="K78" s="5"/>
      <c r="L78" s="5">
        <f t="shared" si="8"/>
        <v>-10</v>
      </c>
      <c r="M78" s="6">
        <f t="shared" si="9"/>
        <v>8.6583333333333339E-3</v>
      </c>
      <c r="N78" s="4"/>
    </row>
    <row r="79" spans="1:14" ht="13.5" thickBot="1" x14ac:dyDescent="0.25">
      <c r="A79" s="39">
        <f t="shared" si="7"/>
        <v>72</v>
      </c>
      <c r="B79" s="72">
        <f t="shared" si="10"/>
        <v>0</v>
      </c>
      <c r="C79" s="72">
        <f t="shared" si="11"/>
        <v>0</v>
      </c>
      <c r="D79" s="73">
        <f t="shared" si="12"/>
        <v>0</v>
      </c>
      <c r="E79" s="304">
        <f t="shared" si="13"/>
        <v>0</v>
      </c>
      <c r="F79" s="305"/>
      <c r="G79" s="306"/>
      <c r="H79" s="71"/>
      <c r="I79" s="5"/>
      <c r="J79" s="5"/>
      <c r="K79" s="5"/>
      <c r="L79" s="5">
        <f t="shared" si="8"/>
        <v>-11</v>
      </c>
      <c r="M79" s="6">
        <f t="shared" si="9"/>
        <v>8.6583333333333339E-3</v>
      </c>
      <c r="N79" s="4"/>
    </row>
    <row r="80" spans="1:14" ht="13.5" thickBot="1" x14ac:dyDescent="0.25">
      <c r="A80" s="39">
        <f t="shared" si="7"/>
        <v>73</v>
      </c>
      <c r="B80" s="72">
        <f t="shared" si="10"/>
        <v>0</v>
      </c>
      <c r="C80" s="72">
        <f t="shared" si="11"/>
        <v>0</v>
      </c>
      <c r="D80" s="73">
        <f t="shared" si="12"/>
        <v>0</v>
      </c>
      <c r="E80" s="304">
        <f t="shared" si="13"/>
        <v>0</v>
      </c>
      <c r="F80" s="305"/>
      <c r="G80" s="306"/>
      <c r="H80" s="71"/>
      <c r="I80" s="5"/>
      <c r="J80" s="5"/>
      <c r="K80" s="5"/>
      <c r="L80" s="5">
        <f t="shared" si="8"/>
        <v>-12</v>
      </c>
      <c r="M80" s="6">
        <f t="shared" si="9"/>
        <v>8.6583333333333339E-3</v>
      </c>
      <c r="N80" s="4"/>
    </row>
    <row r="81" spans="1:14" ht="13.5" thickBot="1" x14ac:dyDescent="0.25">
      <c r="A81" s="39">
        <f t="shared" si="7"/>
        <v>74</v>
      </c>
      <c r="B81" s="72">
        <f t="shared" si="10"/>
        <v>0</v>
      </c>
      <c r="C81" s="72">
        <f t="shared" si="11"/>
        <v>0</v>
      </c>
      <c r="D81" s="73">
        <f t="shared" si="12"/>
        <v>0</v>
      </c>
      <c r="E81" s="304">
        <f t="shared" si="13"/>
        <v>0</v>
      </c>
      <c r="F81" s="305"/>
      <c r="G81" s="306"/>
      <c r="H81" s="71"/>
      <c r="I81" s="5"/>
      <c r="J81" s="5"/>
      <c r="K81" s="5"/>
      <c r="L81" s="5">
        <f t="shared" si="8"/>
        <v>-13</v>
      </c>
      <c r="M81" s="6">
        <f t="shared" si="9"/>
        <v>8.6583333333333339E-3</v>
      </c>
      <c r="N81" s="4"/>
    </row>
    <row r="82" spans="1:14" ht="13.5" thickBot="1" x14ac:dyDescent="0.25">
      <c r="A82" s="39">
        <f t="shared" si="7"/>
        <v>75</v>
      </c>
      <c r="B82" s="72">
        <f t="shared" si="10"/>
        <v>0</v>
      </c>
      <c r="C82" s="72">
        <f t="shared" si="11"/>
        <v>0</v>
      </c>
      <c r="D82" s="73">
        <f t="shared" si="12"/>
        <v>0</v>
      </c>
      <c r="E82" s="304">
        <f t="shared" si="13"/>
        <v>0</v>
      </c>
      <c r="F82" s="305"/>
      <c r="G82" s="306"/>
      <c r="H82" s="71"/>
      <c r="I82" s="5"/>
      <c r="J82" s="5"/>
      <c r="K82" s="5"/>
      <c r="L82" s="5">
        <f t="shared" si="8"/>
        <v>-14</v>
      </c>
      <c r="M82" s="6">
        <f t="shared" si="9"/>
        <v>8.6583333333333339E-3</v>
      </c>
      <c r="N82" s="4"/>
    </row>
    <row r="83" spans="1:14" ht="13.5" thickBot="1" x14ac:dyDescent="0.25">
      <c r="A83" s="39">
        <f t="shared" si="7"/>
        <v>76</v>
      </c>
      <c r="B83" s="72">
        <f t="shared" si="10"/>
        <v>0</v>
      </c>
      <c r="C83" s="72">
        <f t="shared" si="11"/>
        <v>0</v>
      </c>
      <c r="D83" s="73">
        <f t="shared" si="12"/>
        <v>0</v>
      </c>
      <c r="E83" s="304">
        <f t="shared" si="13"/>
        <v>0</v>
      </c>
      <c r="F83" s="305"/>
      <c r="G83" s="306"/>
      <c r="H83" s="71"/>
      <c r="I83" s="5"/>
      <c r="J83" s="5"/>
      <c r="K83" s="5"/>
      <c r="L83" s="5">
        <f t="shared" si="8"/>
        <v>-15</v>
      </c>
      <c r="M83" s="6">
        <f t="shared" si="9"/>
        <v>8.6583333333333339E-3</v>
      </c>
      <c r="N83" s="4"/>
    </row>
    <row r="84" spans="1:14" ht="13.5" thickBot="1" x14ac:dyDescent="0.25">
      <c r="A84" s="39">
        <f t="shared" si="7"/>
        <v>77</v>
      </c>
      <c r="B84" s="72">
        <f t="shared" si="10"/>
        <v>0</v>
      </c>
      <c r="C84" s="72">
        <f t="shared" si="11"/>
        <v>0</v>
      </c>
      <c r="D84" s="73">
        <f t="shared" si="12"/>
        <v>0</v>
      </c>
      <c r="E84" s="304">
        <f t="shared" si="13"/>
        <v>0</v>
      </c>
      <c r="F84" s="305"/>
      <c r="G84" s="306"/>
      <c r="H84" s="71"/>
      <c r="I84" s="5"/>
      <c r="J84" s="5"/>
      <c r="K84" s="5"/>
      <c r="L84" s="5">
        <f t="shared" si="8"/>
        <v>-16</v>
      </c>
      <c r="M84" s="6">
        <f t="shared" si="9"/>
        <v>8.6583333333333339E-3</v>
      </c>
      <c r="N84" s="4"/>
    </row>
    <row r="85" spans="1:14" ht="13.5" thickBot="1" x14ac:dyDescent="0.25">
      <c r="A85" s="39">
        <f t="shared" si="7"/>
        <v>78</v>
      </c>
      <c r="B85" s="72">
        <f t="shared" si="10"/>
        <v>0</v>
      </c>
      <c r="C85" s="72">
        <f t="shared" si="11"/>
        <v>0</v>
      </c>
      <c r="D85" s="73">
        <f t="shared" si="12"/>
        <v>0</v>
      </c>
      <c r="E85" s="304">
        <f t="shared" si="13"/>
        <v>0</v>
      </c>
      <c r="F85" s="305"/>
      <c r="G85" s="306"/>
      <c r="H85" s="71"/>
      <c r="I85" s="5"/>
      <c r="J85" s="5"/>
      <c r="K85" s="5"/>
      <c r="L85" s="5">
        <f t="shared" si="8"/>
        <v>-17</v>
      </c>
      <c r="M85" s="6">
        <f t="shared" si="9"/>
        <v>8.6583333333333339E-3</v>
      </c>
      <c r="N85" s="4"/>
    </row>
    <row r="86" spans="1:14" ht="13.5" thickBot="1" x14ac:dyDescent="0.25">
      <c r="A86" s="39">
        <f t="shared" si="7"/>
        <v>79</v>
      </c>
      <c r="B86" s="72">
        <f t="shared" si="10"/>
        <v>0</v>
      </c>
      <c r="C86" s="72">
        <f t="shared" si="11"/>
        <v>0</v>
      </c>
      <c r="D86" s="73">
        <f t="shared" si="12"/>
        <v>0</v>
      </c>
      <c r="E86" s="304">
        <f t="shared" si="13"/>
        <v>0</v>
      </c>
      <c r="F86" s="305"/>
      <c r="G86" s="306"/>
      <c r="H86" s="71"/>
      <c r="I86" s="5"/>
      <c r="J86" s="5"/>
      <c r="K86" s="5"/>
      <c r="L86" s="5">
        <f t="shared" si="8"/>
        <v>-18</v>
      </c>
      <c r="M86" s="6">
        <f t="shared" si="9"/>
        <v>8.6583333333333339E-3</v>
      </c>
      <c r="N86" s="4"/>
    </row>
    <row r="87" spans="1:14" ht="13.5" thickBot="1" x14ac:dyDescent="0.25">
      <c r="A87" s="39">
        <f t="shared" si="7"/>
        <v>80</v>
      </c>
      <c r="B87" s="72">
        <f t="shared" si="10"/>
        <v>0</v>
      </c>
      <c r="C87" s="72">
        <f t="shared" si="11"/>
        <v>0</v>
      </c>
      <c r="D87" s="73">
        <f t="shared" si="12"/>
        <v>0</v>
      </c>
      <c r="E87" s="304">
        <f t="shared" si="13"/>
        <v>0</v>
      </c>
      <c r="F87" s="305"/>
      <c r="G87" s="306"/>
      <c r="H87" s="71"/>
      <c r="I87" s="5"/>
      <c r="J87" s="5"/>
      <c r="K87" s="5"/>
      <c r="L87" s="5">
        <f t="shared" si="8"/>
        <v>-19</v>
      </c>
      <c r="M87" s="6">
        <f t="shared" si="9"/>
        <v>8.6583333333333339E-3</v>
      </c>
      <c r="N87" s="4"/>
    </row>
    <row r="88" spans="1:14" ht="13.5" thickBot="1" x14ac:dyDescent="0.25">
      <c r="A88" s="39">
        <f t="shared" si="7"/>
        <v>81</v>
      </c>
      <c r="B88" s="72">
        <f t="shared" si="10"/>
        <v>0</v>
      </c>
      <c r="C88" s="72">
        <f t="shared" si="11"/>
        <v>0</v>
      </c>
      <c r="D88" s="73">
        <f t="shared" si="12"/>
        <v>0</v>
      </c>
      <c r="E88" s="304">
        <f t="shared" si="13"/>
        <v>0</v>
      </c>
      <c r="F88" s="305"/>
      <c r="G88" s="306"/>
      <c r="H88" s="71"/>
      <c r="I88" s="5"/>
      <c r="J88" s="5"/>
      <c r="K88" s="5"/>
      <c r="L88" s="5">
        <f t="shared" si="8"/>
        <v>-20</v>
      </c>
      <c r="M88" s="6">
        <f t="shared" si="9"/>
        <v>8.6583333333333339E-3</v>
      </c>
      <c r="N88" s="4"/>
    </row>
    <row r="89" spans="1:14" ht="13.5" thickBot="1" x14ac:dyDescent="0.25">
      <c r="A89" s="39">
        <f t="shared" si="7"/>
        <v>82</v>
      </c>
      <c r="B89" s="72">
        <f t="shared" si="10"/>
        <v>0</v>
      </c>
      <c r="C89" s="72">
        <f t="shared" si="11"/>
        <v>0</v>
      </c>
      <c r="D89" s="73">
        <f t="shared" si="12"/>
        <v>0</v>
      </c>
      <c r="E89" s="304">
        <f t="shared" si="13"/>
        <v>0</v>
      </c>
      <c r="F89" s="305"/>
      <c r="G89" s="306"/>
      <c r="H89" s="71"/>
      <c r="I89" s="5"/>
      <c r="J89" s="5"/>
      <c r="K89" s="5"/>
      <c r="L89" s="5">
        <f t="shared" si="8"/>
        <v>-21</v>
      </c>
      <c r="M89" s="6">
        <f t="shared" si="9"/>
        <v>8.6583333333333339E-3</v>
      </c>
      <c r="N89" s="4"/>
    </row>
    <row r="90" spans="1:14" ht="13.5" thickBot="1" x14ac:dyDescent="0.25">
      <c r="A90" s="39">
        <f t="shared" si="7"/>
        <v>83</v>
      </c>
      <c r="B90" s="72">
        <f t="shared" si="10"/>
        <v>0</v>
      </c>
      <c r="C90" s="72">
        <f t="shared" si="11"/>
        <v>0</v>
      </c>
      <c r="D90" s="73">
        <f t="shared" si="12"/>
        <v>0</v>
      </c>
      <c r="E90" s="304">
        <f t="shared" si="13"/>
        <v>0</v>
      </c>
      <c r="F90" s="305"/>
      <c r="G90" s="306"/>
      <c r="H90" s="71"/>
      <c r="I90" s="5"/>
      <c r="J90" s="5"/>
      <c r="K90" s="5"/>
      <c r="L90" s="5">
        <f t="shared" si="8"/>
        <v>-22</v>
      </c>
      <c r="M90" s="6">
        <f t="shared" si="9"/>
        <v>8.6583333333333339E-3</v>
      </c>
      <c r="N90" s="4"/>
    </row>
    <row r="91" spans="1:14" ht="13.5" thickBot="1" x14ac:dyDescent="0.25">
      <c r="A91" s="39">
        <f t="shared" si="7"/>
        <v>84</v>
      </c>
      <c r="B91" s="72">
        <f t="shared" si="10"/>
        <v>0</v>
      </c>
      <c r="C91" s="72">
        <f t="shared" si="11"/>
        <v>0</v>
      </c>
      <c r="D91" s="73">
        <f t="shared" si="12"/>
        <v>0</v>
      </c>
      <c r="E91" s="304">
        <f t="shared" si="13"/>
        <v>0</v>
      </c>
      <c r="F91" s="305"/>
      <c r="G91" s="306"/>
      <c r="H91" s="71"/>
      <c r="I91" s="5"/>
      <c r="J91" s="5"/>
      <c r="K91" s="5"/>
      <c r="L91" s="5">
        <f t="shared" si="8"/>
        <v>-23</v>
      </c>
      <c r="M91" s="6">
        <f t="shared" si="9"/>
        <v>8.6583333333333339E-3</v>
      </c>
      <c r="N91" s="4"/>
    </row>
    <row r="92" spans="1:14" ht="13.5" thickBot="1" x14ac:dyDescent="0.25">
      <c r="A92" s="39">
        <f t="shared" si="7"/>
        <v>85</v>
      </c>
      <c r="B92" s="72">
        <f t="shared" si="10"/>
        <v>0</v>
      </c>
      <c r="C92" s="72">
        <f t="shared" si="11"/>
        <v>0</v>
      </c>
      <c r="D92" s="73">
        <f t="shared" si="12"/>
        <v>0</v>
      </c>
      <c r="E92" s="304">
        <f t="shared" si="13"/>
        <v>0</v>
      </c>
      <c r="F92" s="305"/>
      <c r="G92" s="306"/>
      <c r="H92" s="71"/>
      <c r="I92" s="5"/>
      <c r="J92" s="5"/>
      <c r="K92" s="5"/>
      <c r="L92" s="5">
        <f t="shared" si="8"/>
        <v>-24</v>
      </c>
      <c r="M92" s="6">
        <f t="shared" si="9"/>
        <v>8.6583333333333339E-3</v>
      </c>
      <c r="N92" s="4"/>
    </row>
    <row r="93" spans="1:14" ht="13.5" thickBot="1" x14ac:dyDescent="0.25">
      <c r="A93" s="39">
        <f t="shared" si="7"/>
        <v>86</v>
      </c>
      <c r="B93" s="72">
        <f t="shared" si="10"/>
        <v>0</v>
      </c>
      <c r="C93" s="72">
        <f t="shared" si="11"/>
        <v>0</v>
      </c>
      <c r="D93" s="73">
        <f t="shared" si="12"/>
        <v>0</v>
      </c>
      <c r="E93" s="304">
        <f t="shared" si="13"/>
        <v>0</v>
      </c>
      <c r="F93" s="305"/>
      <c r="G93" s="306"/>
      <c r="H93" s="71"/>
      <c r="I93" s="5"/>
      <c r="J93" s="5"/>
      <c r="K93" s="5"/>
      <c r="L93" s="5">
        <f t="shared" si="8"/>
        <v>-25</v>
      </c>
      <c r="M93" s="6">
        <f t="shared" si="9"/>
        <v>8.6583333333333339E-3</v>
      </c>
      <c r="N93" s="4"/>
    </row>
    <row r="94" spans="1:14" ht="13.5" thickBot="1" x14ac:dyDescent="0.25">
      <c r="A94" s="39">
        <f t="shared" si="7"/>
        <v>87</v>
      </c>
      <c r="B94" s="72">
        <f t="shared" si="10"/>
        <v>0</v>
      </c>
      <c r="C94" s="72">
        <f t="shared" si="11"/>
        <v>0</v>
      </c>
      <c r="D94" s="73">
        <f t="shared" si="12"/>
        <v>0</v>
      </c>
      <c r="E94" s="304">
        <f t="shared" si="13"/>
        <v>0</v>
      </c>
      <c r="F94" s="305"/>
      <c r="G94" s="306"/>
      <c r="H94" s="71"/>
      <c r="I94" s="5"/>
      <c r="J94" s="5"/>
      <c r="K94" s="5"/>
      <c r="L94" s="5">
        <f t="shared" si="8"/>
        <v>-26</v>
      </c>
      <c r="M94" s="6">
        <f t="shared" si="9"/>
        <v>8.6583333333333339E-3</v>
      </c>
      <c r="N94" s="4"/>
    </row>
    <row r="95" spans="1:14" ht="13.5" thickBot="1" x14ac:dyDescent="0.25">
      <c r="A95" s="39">
        <f t="shared" si="7"/>
        <v>88</v>
      </c>
      <c r="B95" s="72">
        <f t="shared" si="10"/>
        <v>0</v>
      </c>
      <c r="C95" s="72">
        <f t="shared" si="11"/>
        <v>0</v>
      </c>
      <c r="D95" s="73">
        <f t="shared" si="12"/>
        <v>0</v>
      </c>
      <c r="E95" s="304">
        <f t="shared" si="13"/>
        <v>0</v>
      </c>
      <c r="F95" s="305"/>
      <c r="G95" s="306"/>
      <c r="H95" s="71"/>
      <c r="I95" s="5"/>
      <c r="J95" s="5"/>
      <c r="K95" s="5"/>
      <c r="L95" s="5">
        <f t="shared" si="8"/>
        <v>-27</v>
      </c>
      <c r="M95" s="6">
        <f t="shared" si="9"/>
        <v>8.6583333333333339E-3</v>
      </c>
      <c r="N95" s="4"/>
    </row>
    <row r="96" spans="1:14" ht="13.5" thickBot="1" x14ac:dyDescent="0.25">
      <c r="A96" s="39">
        <f t="shared" si="7"/>
        <v>89</v>
      </c>
      <c r="B96" s="72">
        <f t="shared" si="10"/>
        <v>0</v>
      </c>
      <c r="C96" s="72">
        <f t="shared" si="11"/>
        <v>0</v>
      </c>
      <c r="D96" s="73">
        <f t="shared" si="12"/>
        <v>0</v>
      </c>
      <c r="E96" s="304">
        <f t="shared" si="13"/>
        <v>0</v>
      </c>
      <c r="F96" s="305"/>
      <c r="G96" s="306"/>
      <c r="H96" s="71"/>
      <c r="I96" s="5"/>
      <c r="J96" s="5"/>
      <c r="K96" s="5"/>
      <c r="L96" s="5">
        <f t="shared" si="8"/>
        <v>-28</v>
      </c>
      <c r="M96" s="6">
        <f t="shared" si="9"/>
        <v>8.6583333333333339E-3</v>
      </c>
      <c r="N96" s="4"/>
    </row>
    <row r="97" spans="1:14" ht="13.5" thickBot="1" x14ac:dyDescent="0.25">
      <c r="A97" s="39">
        <f t="shared" si="7"/>
        <v>90</v>
      </c>
      <c r="B97" s="72">
        <f t="shared" si="10"/>
        <v>0</v>
      </c>
      <c r="C97" s="72">
        <f t="shared" si="11"/>
        <v>0</v>
      </c>
      <c r="D97" s="73">
        <f t="shared" si="12"/>
        <v>0</v>
      </c>
      <c r="E97" s="304">
        <f t="shared" si="13"/>
        <v>0</v>
      </c>
      <c r="F97" s="305"/>
      <c r="G97" s="306"/>
      <c r="H97" s="71"/>
      <c r="I97" s="5"/>
      <c r="J97" s="5"/>
      <c r="K97" s="5"/>
      <c r="L97" s="5">
        <f t="shared" si="8"/>
        <v>-29</v>
      </c>
      <c r="M97" s="6">
        <f t="shared" si="9"/>
        <v>8.6583333333333339E-3</v>
      </c>
      <c r="N97" s="4"/>
    </row>
    <row r="98" spans="1:14" ht="13.5" thickBot="1" x14ac:dyDescent="0.25">
      <c r="A98" s="39">
        <f t="shared" si="7"/>
        <v>91</v>
      </c>
      <c r="B98" s="72">
        <f t="shared" si="10"/>
        <v>0</v>
      </c>
      <c r="C98" s="72">
        <f t="shared" si="11"/>
        <v>0</v>
      </c>
      <c r="D98" s="73">
        <f t="shared" si="12"/>
        <v>0</v>
      </c>
      <c r="E98" s="304">
        <f t="shared" si="13"/>
        <v>0</v>
      </c>
      <c r="F98" s="305"/>
      <c r="G98" s="306"/>
      <c r="H98" s="71"/>
      <c r="I98" s="5"/>
      <c r="J98" s="5"/>
      <c r="K98" s="5"/>
      <c r="L98" s="5">
        <f t="shared" si="8"/>
        <v>-30</v>
      </c>
      <c r="M98" s="6">
        <f t="shared" si="9"/>
        <v>8.6583333333333339E-3</v>
      </c>
      <c r="N98" s="4"/>
    </row>
    <row r="99" spans="1:14" ht="13.5" thickBot="1" x14ac:dyDescent="0.25">
      <c r="A99" s="39">
        <f t="shared" si="7"/>
        <v>92</v>
      </c>
      <c r="B99" s="72">
        <f t="shared" si="10"/>
        <v>0</v>
      </c>
      <c r="C99" s="72">
        <f t="shared" si="11"/>
        <v>0</v>
      </c>
      <c r="D99" s="73">
        <f t="shared" si="12"/>
        <v>0</v>
      </c>
      <c r="E99" s="304">
        <f t="shared" si="13"/>
        <v>0</v>
      </c>
      <c r="F99" s="305"/>
      <c r="G99" s="306"/>
      <c r="H99" s="71"/>
      <c r="I99" s="5"/>
      <c r="J99" s="5"/>
      <c r="K99" s="5"/>
      <c r="L99" s="5">
        <f t="shared" si="8"/>
        <v>-31</v>
      </c>
      <c r="M99" s="6">
        <f t="shared" si="9"/>
        <v>8.6583333333333339E-3</v>
      </c>
      <c r="N99" s="4"/>
    </row>
    <row r="100" spans="1:14" ht="13.5" thickBot="1" x14ac:dyDescent="0.25">
      <c r="A100" s="39">
        <f t="shared" si="7"/>
        <v>93</v>
      </c>
      <c r="B100" s="72">
        <f t="shared" si="10"/>
        <v>0</v>
      </c>
      <c r="C100" s="72">
        <f t="shared" si="11"/>
        <v>0</v>
      </c>
      <c r="D100" s="73">
        <f t="shared" si="12"/>
        <v>0</v>
      </c>
      <c r="E100" s="304">
        <f t="shared" si="13"/>
        <v>0</v>
      </c>
      <c r="F100" s="305"/>
      <c r="G100" s="306"/>
      <c r="H100" s="71"/>
      <c r="I100" s="5"/>
      <c r="J100" s="5"/>
      <c r="K100" s="5"/>
      <c r="L100" s="5">
        <f t="shared" si="8"/>
        <v>-32</v>
      </c>
      <c r="M100" s="6">
        <f t="shared" si="9"/>
        <v>8.6583333333333339E-3</v>
      </c>
      <c r="N100" s="4"/>
    </row>
    <row r="101" spans="1:14" ht="13.5" thickBot="1" x14ac:dyDescent="0.25">
      <c r="A101" s="39">
        <f t="shared" si="7"/>
        <v>94</v>
      </c>
      <c r="B101" s="72">
        <f t="shared" si="10"/>
        <v>0</v>
      </c>
      <c r="C101" s="72">
        <f t="shared" si="11"/>
        <v>0</v>
      </c>
      <c r="D101" s="73">
        <f t="shared" si="12"/>
        <v>0</v>
      </c>
      <c r="E101" s="304">
        <f t="shared" si="13"/>
        <v>0</v>
      </c>
      <c r="F101" s="305"/>
      <c r="G101" s="306"/>
      <c r="H101" s="71"/>
      <c r="I101" s="5"/>
      <c r="J101" s="5"/>
      <c r="K101" s="5"/>
      <c r="L101" s="5">
        <f t="shared" si="8"/>
        <v>-33</v>
      </c>
      <c r="M101" s="6">
        <f t="shared" si="9"/>
        <v>8.6583333333333339E-3</v>
      </c>
      <c r="N101" s="4"/>
    </row>
    <row r="102" spans="1:14" ht="13.5" thickBot="1" x14ac:dyDescent="0.25">
      <c r="A102" s="39">
        <f t="shared" si="7"/>
        <v>95</v>
      </c>
      <c r="B102" s="72">
        <f t="shared" si="10"/>
        <v>0</v>
      </c>
      <c r="C102" s="72">
        <f t="shared" si="11"/>
        <v>0</v>
      </c>
      <c r="D102" s="73">
        <f t="shared" si="12"/>
        <v>0</v>
      </c>
      <c r="E102" s="304">
        <f t="shared" si="13"/>
        <v>0</v>
      </c>
      <c r="F102" s="305"/>
      <c r="G102" s="306"/>
      <c r="H102" s="71"/>
      <c r="I102" s="5"/>
      <c r="J102" s="5"/>
      <c r="K102" s="5"/>
      <c r="L102" s="5">
        <f t="shared" si="8"/>
        <v>-34</v>
      </c>
      <c r="M102" s="6">
        <f t="shared" si="9"/>
        <v>8.6583333333333339E-3</v>
      </c>
      <c r="N102" s="4"/>
    </row>
    <row r="103" spans="1:14" ht="13.5" thickBot="1" x14ac:dyDescent="0.25">
      <c r="A103" s="39">
        <f t="shared" si="7"/>
        <v>96</v>
      </c>
      <c r="B103" s="72">
        <f t="shared" si="10"/>
        <v>0</v>
      </c>
      <c r="C103" s="72">
        <f t="shared" si="11"/>
        <v>0</v>
      </c>
      <c r="D103" s="73">
        <f t="shared" si="12"/>
        <v>0</v>
      </c>
      <c r="E103" s="304">
        <f t="shared" si="13"/>
        <v>0</v>
      </c>
      <c r="F103" s="305"/>
      <c r="G103" s="306"/>
      <c r="H103" s="71"/>
      <c r="I103" s="5"/>
      <c r="J103" s="5"/>
      <c r="K103" s="5"/>
      <c r="L103" s="5">
        <f t="shared" si="8"/>
        <v>-35</v>
      </c>
      <c r="M103" s="6">
        <f t="shared" si="9"/>
        <v>8.6583333333333339E-3</v>
      </c>
      <c r="N103" s="4"/>
    </row>
    <row r="104" spans="1:14" ht="13.5" thickBot="1" x14ac:dyDescent="0.25">
      <c r="A104" s="39">
        <f t="shared" si="7"/>
        <v>97</v>
      </c>
      <c r="B104" s="72">
        <f t="shared" si="10"/>
        <v>0</v>
      </c>
      <c r="C104" s="72">
        <f t="shared" si="11"/>
        <v>0</v>
      </c>
      <c r="D104" s="73">
        <f t="shared" si="12"/>
        <v>0</v>
      </c>
      <c r="E104" s="304">
        <f t="shared" si="13"/>
        <v>0</v>
      </c>
      <c r="F104" s="305"/>
      <c r="G104" s="306"/>
      <c r="H104" s="71"/>
      <c r="I104" s="5"/>
      <c r="J104" s="5"/>
      <c r="K104" s="5"/>
      <c r="L104" s="5">
        <f t="shared" si="8"/>
        <v>-36</v>
      </c>
      <c r="M104" s="6">
        <f t="shared" si="9"/>
        <v>8.6583333333333339E-3</v>
      </c>
      <c r="N104" s="4"/>
    </row>
    <row r="105" spans="1:14" ht="13.5" thickBot="1" x14ac:dyDescent="0.25">
      <c r="A105" s="39">
        <f t="shared" si="7"/>
        <v>98</v>
      </c>
      <c r="B105" s="72">
        <f t="shared" si="10"/>
        <v>0</v>
      </c>
      <c r="C105" s="72">
        <f t="shared" si="11"/>
        <v>0</v>
      </c>
      <c r="D105" s="73">
        <f t="shared" si="12"/>
        <v>0</v>
      </c>
      <c r="E105" s="304">
        <f t="shared" si="13"/>
        <v>0</v>
      </c>
      <c r="F105" s="305"/>
      <c r="G105" s="306"/>
      <c r="H105" s="71"/>
      <c r="I105" s="5"/>
      <c r="J105" s="5"/>
      <c r="K105" s="5"/>
      <c r="L105" s="5">
        <f t="shared" si="8"/>
        <v>-37</v>
      </c>
      <c r="M105" s="6">
        <f t="shared" si="9"/>
        <v>8.6583333333333339E-3</v>
      </c>
      <c r="N105" s="4"/>
    </row>
    <row r="106" spans="1:14" ht="13.5" thickBot="1" x14ac:dyDescent="0.25">
      <c r="A106" s="39">
        <f t="shared" si="7"/>
        <v>99</v>
      </c>
      <c r="B106" s="72">
        <f t="shared" si="10"/>
        <v>0</v>
      </c>
      <c r="C106" s="72">
        <f t="shared" si="11"/>
        <v>0</v>
      </c>
      <c r="D106" s="73">
        <f t="shared" si="12"/>
        <v>0</v>
      </c>
      <c r="E106" s="304">
        <f t="shared" si="13"/>
        <v>0</v>
      </c>
      <c r="F106" s="305"/>
      <c r="G106" s="306"/>
      <c r="H106" s="71"/>
      <c r="I106" s="5"/>
      <c r="J106" s="5"/>
      <c r="K106" s="5"/>
      <c r="L106" s="5">
        <f t="shared" si="8"/>
        <v>-38</v>
      </c>
      <c r="M106" s="6">
        <f t="shared" si="9"/>
        <v>8.6583333333333339E-3</v>
      </c>
      <c r="N106" s="4"/>
    </row>
    <row r="107" spans="1:14" ht="13.5" thickBot="1" x14ac:dyDescent="0.25">
      <c r="A107" s="39">
        <f t="shared" si="7"/>
        <v>100</v>
      </c>
      <c r="B107" s="72">
        <f t="shared" si="10"/>
        <v>0</v>
      </c>
      <c r="C107" s="72">
        <f t="shared" si="11"/>
        <v>0</v>
      </c>
      <c r="D107" s="73">
        <f t="shared" si="12"/>
        <v>0</v>
      </c>
      <c r="E107" s="304">
        <f t="shared" si="13"/>
        <v>0</v>
      </c>
      <c r="F107" s="305"/>
      <c r="G107" s="306"/>
      <c r="H107" s="71"/>
      <c r="I107" s="5"/>
      <c r="J107" s="5"/>
      <c r="K107" s="5"/>
      <c r="L107" s="5">
        <f t="shared" si="8"/>
        <v>-39</v>
      </c>
      <c r="M107" s="6">
        <f t="shared" si="9"/>
        <v>8.6583333333333339E-3</v>
      </c>
      <c r="N107" s="4"/>
    </row>
    <row r="108" spans="1:14" ht="13.5" thickBot="1" x14ac:dyDescent="0.25">
      <c r="A108" s="39">
        <f t="shared" si="7"/>
        <v>101</v>
      </c>
      <c r="B108" s="72">
        <f t="shared" si="10"/>
        <v>0</v>
      </c>
      <c r="C108" s="72">
        <f t="shared" si="11"/>
        <v>0</v>
      </c>
      <c r="D108" s="73">
        <f t="shared" si="12"/>
        <v>0</v>
      </c>
      <c r="E108" s="304">
        <f t="shared" si="13"/>
        <v>0</v>
      </c>
      <c r="F108" s="305"/>
      <c r="G108" s="306"/>
      <c r="H108" s="71"/>
      <c r="I108" s="5"/>
      <c r="J108" s="5"/>
      <c r="K108" s="5"/>
      <c r="L108" s="5">
        <f t="shared" si="8"/>
        <v>-40</v>
      </c>
      <c r="M108" s="6">
        <f t="shared" si="9"/>
        <v>8.6583333333333339E-3</v>
      </c>
      <c r="N108" s="4"/>
    </row>
    <row r="109" spans="1:14" ht="13.5" thickBot="1" x14ac:dyDescent="0.25">
      <c r="A109" s="39">
        <f t="shared" si="7"/>
        <v>102</v>
      </c>
      <c r="B109" s="72">
        <f t="shared" si="10"/>
        <v>0</v>
      </c>
      <c r="C109" s="72">
        <f t="shared" si="11"/>
        <v>0</v>
      </c>
      <c r="D109" s="73">
        <f t="shared" si="12"/>
        <v>0</v>
      </c>
      <c r="E109" s="304">
        <f t="shared" si="13"/>
        <v>0</v>
      </c>
      <c r="F109" s="305"/>
      <c r="G109" s="306"/>
      <c r="H109" s="71"/>
      <c r="I109" s="5"/>
      <c r="J109" s="5"/>
      <c r="K109" s="5"/>
      <c r="L109" s="5">
        <f t="shared" si="8"/>
        <v>-41</v>
      </c>
      <c r="M109" s="6">
        <f t="shared" si="9"/>
        <v>8.6583333333333339E-3</v>
      </c>
      <c r="N109" s="4"/>
    </row>
    <row r="110" spans="1:14" ht="13.5" thickBot="1" x14ac:dyDescent="0.25">
      <c r="A110" s="39">
        <f t="shared" si="7"/>
        <v>103</v>
      </c>
      <c r="B110" s="72">
        <f t="shared" si="10"/>
        <v>0</v>
      </c>
      <c r="C110" s="72">
        <f t="shared" si="11"/>
        <v>0</v>
      </c>
      <c r="D110" s="73">
        <f t="shared" si="12"/>
        <v>0</v>
      </c>
      <c r="E110" s="304">
        <f t="shared" si="13"/>
        <v>0</v>
      </c>
      <c r="F110" s="305"/>
      <c r="G110" s="306"/>
      <c r="H110" s="71"/>
      <c r="I110" s="5"/>
      <c r="J110" s="5"/>
      <c r="K110" s="5"/>
      <c r="L110" s="5">
        <f t="shared" si="8"/>
        <v>-42</v>
      </c>
      <c r="M110" s="6">
        <f t="shared" si="9"/>
        <v>8.6583333333333339E-3</v>
      </c>
      <c r="N110" s="4"/>
    </row>
    <row r="111" spans="1:14" ht="13.5" thickBot="1" x14ac:dyDescent="0.25">
      <c r="A111" s="39">
        <f t="shared" si="7"/>
        <v>104</v>
      </c>
      <c r="B111" s="72">
        <f t="shared" si="10"/>
        <v>0</v>
      </c>
      <c r="C111" s="72">
        <f t="shared" si="11"/>
        <v>0</v>
      </c>
      <c r="D111" s="73">
        <f t="shared" si="12"/>
        <v>0</v>
      </c>
      <c r="E111" s="304">
        <f t="shared" si="13"/>
        <v>0</v>
      </c>
      <c r="F111" s="305"/>
      <c r="G111" s="306"/>
      <c r="H111" s="71"/>
      <c r="I111" s="5"/>
      <c r="J111" s="5"/>
      <c r="K111" s="5"/>
      <c r="L111" s="5">
        <f t="shared" si="8"/>
        <v>-43</v>
      </c>
      <c r="M111" s="6">
        <f t="shared" si="9"/>
        <v>8.6583333333333339E-3</v>
      </c>
      <c r="N111" s="4"/>
    </row>
    <row r="112" spans="1:14" ht="13.5" thickBot="1" x14ac:dyDescent="0.25">
      <c r="A112" s="39">
        <f t="shared" si="7"/>
        <v>105</v>
      </c>
      <c r="B112" s="72">
        <f t="shared" si="10"/>
        <v>0</v>
      </c>
      <c r="C112" s="72">
        <f t="shared" si="11"/>
        <v>0</v>
      </c>
      <c r="D112" s="73">
        <f t="shared" si="12"/>
        <v>0</v>
      </c>
      <c r="E112" s="304">
        <f t="shared" si="13"/>
        <v>0</v>
      </c>
      <c r="F112" s="305"/>
      <c r="G112" s="306"/>
      <c r="H112" s="71"/>
      <c r="I112" s="5"/>
      <c r="J112" s="5"/>
      <c r="K112" s="5"/>
      <c r="L112" s="5">
        <f t="shared" si="8"/>
        <v>-44</v>
      </c>
      <c r="M112" s="6">
        <f t="shared" si="9"/>
        <v>8.6583333333333339E-3</v>
      </c>
      <c r="N112" s="4"/>
    </row>
    <row r="113" spans="1:14" ht="13.5" thickBot="1" x14ac:dyDescent="0.25">
      <c r="A113" s="39">
        <f t="shared" si="7"/>
        <v>106</v>
      </c>
      <c r="B113" s="72">
        <f t="shared" si="10"/>
        <v>0</v>
      </c>
      <c r="C113" s="72">
        <f t="shared" si="11"/>
        <v>0</v>
      </c>
      <c r="D113" s="73">
        <f t="shared" si="12"/>
        <v>0</v>
      </c>
      <c r="E113" s="304">
        <f t="shared" si="13"/>
        <v>0</v>
      </c>
      <c r="F113" s="305"/>
      <c r="G113" s="306"/>
      <c r="H113" s="71"/>
      <c r="I113" s="5"/>
      <c r="J113" s="5"/>
      <c r="K113" s="5"/>
      <c r="L113" s="5">
        <f t="shared" si="8"/>
        <v>-45</v>
      </c>
      <c r="M113" s="6">
        <f t="shared" si="9"/>
        <v>8.6583333333333339E-3</v>
      </c>
      <c r="N113" s="4"/>
    </row>
    <row r="114" spans="1:14" ht="13.5" thickBot="1" x14ac:dyDescent="0.25">
      <c r="A114" s="39">
        <f t="shared" si="7"/>
        <v>107</v>
      </c>
      <c r="B114" s="72">
        <f t="shared" si="10"/>
        <v>0</v>
      </c>
      <c r="C114" s="72">
        <f t="shared" si="11"/>
        <v>0</v>
      </c>
      <c r="D114" s="73">
        <f t="shared" si="12"/>
        <v>0</v>
      </c>
      <c r="E114" s="304">
        <f t="shared" si="13"/>
        <v>0</v>
      </c>
      <c r="F114" s="305"/>
      <c r="G114" s="306"/>
      <c r="H114" s="71"/>
      <c r="I114" s="5"/>
      <c r="J114" s="5"/>
      <c r="K114" s="5"/>
      <c r="L114" s="5">
        <f t="shared" si="8"/>
        <v>-46</v>
      </c>
      <c r="M114" s="6">
        <f t="shared" si="9"/>
        <v>8.6583333333333339E-3</v>
      </c>
      <c r="N114" s="4"/>
    </row>
    <row r="115" spans="1:14" ht="13.5" thickBot="1" x14ac:dyDescent="0.25">
      <c r="A115" s="39">
        <f t="shared" si="7"/>
        <v>108</v>
      </c>
      <c r="B115" s="72">
        <f t="shared" si="10"/>
        <v>0</v>
      </c>
      <c r="C115" s="72">
        <f t="shared" si="11"/>
        <v>0</v>
      </c>
      <c r="D115" s="73">
        <f t="shared" si="12"/>
        <v>0</v>
      </c>
      <c r="E115" s="304">
        <f t="shared" si="13"/>
        <v>0</v>
      </c>
      <c r="F115" s="305"/>
      <c r="G115" s="306"/>
      <c r="H115" s="71"/>
      <c r="I115" s="5"/>
      <c r="J115" s="5"/>
      <c r="K115" s="5"/>
      <c r="L115" s="5">
        <f t="shared" si="8"/>
        <v>-47</v>
      </c>
      <c r="M115" s="6">
        <f t="shared" si="9"/>
        <v>8.6583333333333339E-3</v>
      </c>
      <c r="N115" s="4"/>
    </row>
    <row r="116" spans="1:14" ht="13.5" thickBot="1" x14ac:dyDescent="0.25">
      <c r="A116" s="39">
        <f t="shared" si="7"/>
        <v>109</v>
      </c>
      <c r="B116" s="72">
        <f t="shared" si="10"/>
        <v>0</v>
      </c>
      <c r="C116" s="72">
        <f t="shared" si="11"/>
        <v>0</v>
      </c>
      <c r="D116" s="73">
        <f t="shared" si="12"/>
        <v>0</v>
      </c>
      <c r="E116" s="304">
        <f t="shared" si="13"/>
        <v>0</v>
      </c>
      <c r="F116" s="305"/>
      <c r="G116" s="306"/>
      <c r="H116" s="71"/>
      <c r="I116" s="5"/>
      <c r="J116" s="5"/>
      <c r="K116" s="5"/>
      <c r="L116" s="5">
        <f t="shared" si="8"/>
        <v>-48</v>
      </c>
      <c r="M116" s="6">
        <f t="shared" si="9"/>
        <v>8.6583333333333339E-3</v>
      </c>
      <c r="N116" s="4"/>
    </row>
    <row r="117" spans="1:14" ht="13.5" thickBot="1" x14ac:dyDescent="0.25">
      <c r="A117" s="39">
        <f t="shared" si="7"/>
        <v>110</v>
      </c>
      <c r="B117" s="72">
        <f t="shared" si="10"/>
        <v>0</v>
      </c>
      <c r="C117" s="72">
        <f t="shared" si="11"/>
        <v>0</v>
      </c>
      <c r="D117" s="73">
        <f t="shared" si="12"/>
        <v>0</v>
      </c>
      <c r="E117" s="304">
        <f t="shared" si="13"/>
        <v>0</v>
      </c>
      <c r="F117" s="305"/>
      <c r="G117" s="306"/>
      <c r="H117" s="71"/>
      <c r="I117" s="5"/>
      <c r="J117" s="5"/>
      <c r="K117" s="5"/>
      <c r="L117" s="5">
        <f t="shared" si="8"/>
        <v>-49</v>
      </c>
      <c r="M117" s="6">
        <f t="shared" si="9"/>
        <v>8.6583333333333339E-3</v>
      </c>
      <c r="N117" s="4"/>
    </row>
    <row r="118" spans="1:14" ht="13.5" thickBot="1" x14ac:dyDescent="0.25">
      <c r="A118" s="39">
        <f t="shared" si="7"/>
        <v>111</v>
      </c>
      <c r="B118" s="72">
        <f t="shared" si="10"/>
        <v>0</v>
      </c>
      <c r="C118" s="72">
        <f t="shared" si="11"/>
        <v>0</v>
      </c>
      <c r="D118" s="73">
        <f t="shared" si="12"/>
        <v>0</v>
      </c>
      <c r="E118" s="304">
        <f t="shared" si="13"/>
        <v>0</v>
      </c>
      <c r="F118" s="305"/>
      <c r="G118" s="306"/>
      <c r="H118" s="71"/>
      <c r="I118" s="5"/>
      <c r="J118" s="5"/>
      <c r="K118" s="5"/>
      <c r="L118" s="5">
        <f t="shared" si="8"/>
        <v>-50</v>
      </c>
      <c r="M118" s="6">
        <f t="shared" si="9"/>
        <v>8.6583333333333339E-3</v>
      </c>
      <c r="N118" s="4"/>
    </row>
    <row r="119" spans="1:14" ht="13.5" thickBot="1" x14ac:dyDescent="0.25">
      <c r="A119" s="39">
        <f t="shared" si="7"/>
        <v>112</v>
      </c>
      <c r="B119" s="72">
        <f t="shared" si="10"/>
        <v>0</v>
      </c>
      <c r="C119" s="72">
        <f t="shared" si="11"/>
        <v>0</v>
      </c>
      <c r="D119" s="73">
        <f t="shared" si="12"/>
        <v>0</v>
      </c>
      <c r="E119" s="304">
        <f t="shared" si="13"/>
        <v>0</v>
      </c>
      <c r="F119" s="305"/>
      <c r="G119" s="306"/>
      <c r="H119" s="71"/>
      <c r="I119" s="5"/>
      <c r="J119" s="5"/>
      <c r="K119" s="5"/>
      <c r="L119" s="5">
        <f t="shared" si="8"/>
        <v>-51</v>
      </c>
      <c r="M119" s="6">
        <f t="shared" si="9"/>
        <v>8.6583333333333339E-3</v>
      </c>
      <c r="N119" s="4"/>
    </row>
    <row r="120" spans="1:14" ht="13.5" thickBot="1" x14ac:dyDescent="0.25">
      <c r="A120" s="39">
        <f t="shared" si="7"/>
        <v>113</v>
      </c>
      <c r="B120" s="72">
        <f t="shared" si="10"/>
        <v>0</v>
      </c>
      <c r="C120" s="72">
        <f t="shared" si="11"/>
        <v>0</v>
      </c>
      <c r="D120" s="73">
        <f t="shared" si="12"/>
        <v>0</v>
      </c>
      <c r="E120" s="304">
        <f t="shared" si="13"/>
        <v>0</v>
      </c>
      <c r="F120" s="305"/>
      <c r="G120" s="306"/>
      <c r="H120" s="71"/>
      <c r="I120" s="5"/>
      <c r="J120" s="5"/>
      <c r="K120" s="5"/>
      <c r="L120" s="5">
        <f t="shared" si="8"/>
        <v>-52</v>
      </c>
      <c r="M120" s="6">
        <f t="shared" si="9"/>
        <v>8.6583333333333339E-3</v>
      </c>
      <c r="N120" s="4"/>
    </row>
    <row r="121" spans="1:14" ht="13.5" thickBot="1" x14ac:dyDescent="0.25">
      <c r="A121" s="39">
        <f t="shared" si="7"/>
        <v>114</v>
      </c>
      <c r="B121" s="72">
        <f t="shared" si="10"/>
        <v>0</v>
      </c>
      <c r="C121" s="72">
        <f t="shared" si="11"/>
        <v>0</v>
      </c>
      <c r="D121" s="73">
        <f t="shared" si="12"/>
        <v>0</v>
      </c>
      <c r="E121" s="304">
        <f t="shared" si="13"/>
        <v>0</v>
      </c>
      <c r="F121" s="305"/>
      <c r="G121" s="306"/>
      <c r="H121" s="71"/>
      <c r="I121" s="5"/>
      <c r="J121" s="5"/>
      <c r="K121" s="5"/>
      <c r="L121" s="5">
        <f t="shared" si="8"/>
        <v>-53</v>
      </c>
      <c r="M121" s="6">
        <f t="shared" si="9"/>
        <v>8.6583333333333339E-3</v>
      </c>
      <c r="N121" s="4"/>
    </row>
    <row r="122" spans="1:14" ht="13.5" thickBot="1" x14ac:dyDescent="0.25">
      <c r="A122" s="39">
        <f t="shared" si="7"/>
        <v>115</v>
      </c>
      <c r="B122" s="72">
        <f t="shared" si="10"/>
        <v>0</v>
      </c>
      <c r="C122" s="72">
        <f t="shared" si="11"/>
        <v>0</v>
      </c>
      <c r="D122" s="73">
        <f t="shared" si="12"/>
        <v>0</v>
      </c>
      <c r="E122" s="304">
        <f t="shared" si="13"/>
        <v>0</v>
      </c>
      <c r="F122" s="305"/>
      <c r="G122" s="306"/>
      <c r="H122" s="71"/>
      <c r="I122" s="5"/>
      <c r="J122" s="5"/>
      <c r="K122" s="5"/>
      <c r="L122" s="5">
        <f t="shared" si="8"/>
        <v>-54</v>
      </c>
      <c r="M122" s="6">
        <f t="shared" si="9"/>
        <v>8.6583333333333339E-3</v>
      </c>
      <c r="N122" s="4"/>
    </row>
    <row r="123" spans="1:14" ht="13.5" thickBot="1" x14ac:dyDescent="0.25">
      <c r="A123" s="39">
        <f t="shared" si="7"/>
        <v>116</v>
      </c>
      <c r="B123" s="72">
        <f t="shared" si="10"/>
        <v>0</v>
      </c>
      <c r="C123" s="72">
        <f t="shared" si="11"/>
        <v>0</v>
      </c>
      <c r="D123" s="73">
        <f t="shared" si="12"/>
        <v>0</v>
      </c>
      <c r="E123" s="304">
        <f t="shared" si="13"/>
        <v>0</v>
      </c>
      <c r="F123" s="305"/>
      <c r="G123" s="306"/>
      <c r="H123" s="71"/>
      <c r="I123" s="5"/>
      <c r="J123" s="5"/>
      <c r="K123" s="5"/>
      <c r="L123" s="5">
        <f t="shared" si="8"/>
        <v>-55</v>
      </c>
      <c r="M123" s="6">
        <f t="shared" si="9"/>
        <v>8.6583333333333339E-3</v>
      </c>
      <c r="N123" s="4"/>
    </row>
    <row r="124" spans="1:14" ht="13.5" thickBot="1" x14ac:dyDescent="0.25">
      <c r="A124" s="39">
        <f t="shared" si="7"/>
        <v>117</v>
      </c>
      <c r="B124" s="72">
        <f t="shared" si="10"/>
        <v>0</v>
      </c>
      <c r="C124" s="72">
        <f t="shared" si="11"/>
        <v>0</v>
      </c>
      <c r="D124" s="73">
        <f t="shared" si="12"/>
        <v>0</v>
      </c>
      <c r="E124" s="304">
        <f t="shared" si="13"/>
        <v>0</v>
      </c>
      <c r="F124" s="305"/>
      <c r="G124" s="306"/>
      <c r="H124" s="71"/>
      <c r="I124" s="5"/>
      <c r="J124" s="5"/>
      <c r="K124" s="5"/>
      <c r="L124" s="5">
        <f t="shared" si="8"/>
        <v>-56</v>
      </c>
      <c r="M124" s="6">
        <f t="shared" si="9"/>
        <v>8.6583333333333339E-3</v>
      </c>
      <c r="N124" s="4"/>
    </row>
    <row r="125" spans="1:14" ht="13.5" thickBot="1" x14ac:dyDescent="0.25">
      <c r="A125" s="39">
        <f t="shared" si="7"/>
        <v>118</v>
      </c>
      <c r="B125" s="72">
        <f t="shared" si="10"/>
        <v>0</v>
      </c>
      <c r="C125" s="72">
        <f t="shared" si="11"/>
        <v>0</v>
      </c>
      <c r="D125" s="73">
        <f t="shared" si="12"/>
        <v>0</v>
      </c>
      <c r="E125" s="304">
        <f t="shared" si="13"/>
        <v>0</v>
      </c>
      <c r="F125" s="305"/>
      <c r="G125" s="306"/>
      <c r="H125" s="71"/>
      <c r="I125" s="5"/>
      <c r="J125" s="5"/>
      <c r="K125" s="5"/>
      <c r="L125" s="5">
        <f t="shared" si="8"/>
        <v>-57</v>
      </c>
      <c r="M125" s="6">
        <f t="shared" si="9"/>
        <v>8.6583333333333339E-3</v>
      </c>
      <c r="N125" s="4"/>
    </row>
    <row r="126" spans="1:14" ht="13.5" thickBot="1" x14ac:dyDescent="0.25">
      <c r="A126" s="39">
        <f t="shared" si="7"/>
        <v>119</v>
      </c>
      <c r="B126" s="72">
        <f t="shared" si="10"/>
        <v>0</v>
      </c>
      <c r="C126" s="72">
        <f t="shared" si="11"/>
        <v>0</v>
      </c>
      <c r="D126" s="73">
        <f t="shared" si="12"/>
        <v>0</v>
      </c>
      <c r="E126" s="304">
        <f t="shared" si="13"/>
        <v>0</v>
      </c>
      <c r="F126" s="305"/>
      <c r="G126" s="306"/>
      <c r="H126" s="71"/>
      <c r="I126" s="5"/>
      <c r="J126" s="5"/>
      <c r="K126" s="5"/>
      <c r="L126" s="5">
        <f t="shared" si="8"/>
        <v>-58</v>
      </c>
      <c r="M126" s="6">
        <f t="shared" si="9"/>
        <v>8.6583333333333339E-3</v>
      </c>
      <c r="N126" s="4"/>
    </row>
    <row r="127" spans="1:14" ht="13.5" thickBot="1" x14ac:dyDescent="0.25">
      <c r="A127" s="39">
        <f>A126+1</f>
        <v>120</v>
      </c>
      <c r="B127" s="72">
        <f t="shared" si="10"/>
        <v>0</v>
      </c>
      <c r="C127" s="72">
        <f t="shared" si="11"/>
        <v>0</v>
      </c>
      <c r="D127" s="73">
        <f t="shared" si="12"/>
        <v>0</v>
      </c>
      <c r="E127" s="304">
        <f t="shared" si="13"/>
        <v>0</v>
      </c>
      <c r="F127" s="305"/>
      <c r="G127" s="306"/>
      <c r="H127" s="71"/>
      <c r="I127" s="5"/>
      <c r="J127" s="5"/>
      <c r="K127" s="5"/>
      <c r="L127" s="5">
        <f t="shared" si="8"/>
        <v>-59</v>
      </c>
      <c r="M127" s="6">
        <f>M126</f>
        <v>8.6583333333333339E-3</v>
      </c>
      <c r="N127" s="4"/>
    </row>
    <row r="128" spans="1:14" ht="13.5" thickBot="1" x14ac:dyDescent="0.25">
      <c r="A128" s="39">
        <f>A127+1</f>
        <v>121</v>
      </c>
      <c r="B128" s="72">
        <f t="shared" si="10"/>
        <v>0</v>
      </c>
      <c r="C128" s="72">
        <f t="shared" si="11"/>
        <v>0</v>
      </c>
      <c r="D128" s="73">
        <f t="shared" si="12"/>
        <v>0</v>
      </c>
      <c r="E128" s="304">
        <f t="shared" si="13"/>
        <v>0</v>
      </c>
      <c r="F128" s="305"/>
      <c r="G128" s="306"/>
      <c r="H128" s="71"/>
      <c r="I128" s="5"/>
      <c r="J128" s="5"/>
      <c r="K128" s="5"/>
      <c r="L128" s="5">
        <f t="shared" si="8"/>
        <v>-60</v>
      </c>
      <c r="M128" s="6">
        <f>M127</f>
        <v>8.6583333333333339E-3</v>
      </c>
      <c r="N128" s="4"/>
    </row>
    <row r="129" spans="1:14" ht="13.5" thickBot="1" x14ac:dyDescent="0.25">
      <c r="A129" s="39">
        <f>A128+1</f>
        <v>122</v>
      </c>
      <c r="B129" s="72">
        <f t="shared" si="10"/>
        <v>0</v>
      </c>
      <c r="C129" s="72">
        <f t="shared" si="11"/>
        <v>0</v>
      </c>
      <c r="D129" s="73">
        <f t="shared" si="12"/>
        <v>0</v>
      </c>
      <c r="E129" s="304">
        <f t="shared" si="13"/>
        <v>0</v>
      </c>
      <c r="F129" s="305"/>
      <c r="G129" s="306"/>
      <c r="H129" s="71"/>
      <c r="I129" s="5"/>
      <c r="J129" s="5"/>
      <c r="K129" s="5"/>
      <c r="L129" s="5">
        <f>L128-1</f>
        <v>-61</v>
      </c>
      <c r="M129" s="6">
        <f>M128</f>
        <v>8.6583333333333339E-3</v>
      </c>
      <c r="N129" s="4"/>
    </row>
    <row r="130" spans="1:14" ht="13.5" thickBot="1" x14ac:dyDescent="0.25">
      <c r="A130" s="39">
        <f t="shared" ref="A130:A193" si="14">A129+1</f>
        <v>123</v>
      </c>
      <c r="B130" s="72">
        <f t="shared" si="10"/>
        <v>0</v>
      </c>
      <c r="C130" s="72">
        <f t="shared" si="11"/>
        <v>0</v>
      </c>
      <c r="D130" s="73">
        <f t="shared" si="12"/>
        <v>0</v>
      </c>
      <c r="E130" s="304">
        <f t="shared" si="13"/>
        <v>0</v>
      </c>
      <c r="F130" s="305"/>
      <c r="G130" s="306"/>
      <c r="H130" s="71"/>
      <c r="I130" s="5"/>
      <c r="J130" s="5"/>
      <c r="K130" s="5"/>
      <c r="L130" s="5">
        <f t="shared" ref="L130:L193" si="15">L129-1</f>
        <v>-62</v>
      </c>
      <c r="M130" s="6">
        <f t="shared" ref="M130:M193" si="16">M129</f>
        <v>8.6583333333333339E-3</v>
      </c>
      <c r="N130" s="4"/>
    </row>
    <row r="131" spans="1:14" ht="13.5" thickBot="1" x14ac:dyDescent="0.25">
      <c r="A131" s="39">
        <f t="shared" si="14"/>
        <v>124</v>
      </c>
      <c r="B131" s="72">
        <f t="shared" si="10"/>
        <v>0</v>
      </c>
      <c r="C131" s="72">
        <f t="shared" si="11"/>
        <v>0</v>
      </c>
      <c r="D131" s="73">
        <f t="shared" si="12"/>
        <v>0</v>
      </c>
      <c r="E131" s="304">
        <f t="shared" si="13"/>
        <v>0</v>
      </c>
      <c r="F131" s="305"/>
      <c r="G131" s="306"/>
      <c r="H131" s="71"/>
      <c r="I131" s="5"/>
      <c r="J131" s="5"/>
      <c r="K131" s="5"/>
      <c r="L131" s="5">
        <f t="shared" si="15"/>
        <v>-63</v>
      </c>
      <c r="M131" s="6">
        <f t="shared" si="16"/>
        <v>8.6583333333333339E-3</v>
      </c>
      <c r="N131" s="4"/>
    </row>
    <row r="132" spans="1:14" ht="13.5" thickBot="1" x14ac:dyDescent="0.25">
      <c r="A132" s="39">
        <f t="shared" si="14"/>
        <v>125</v>
      </c>
      <c r="B132" s="72">
        <f t="shared" si="10"/>
        <v>0</v>
      </c>
      <c r="C132" s="72">
        <f t="shared" si="11"/>
        <v>0</v>
      </c>
      <c r="D132" s="73">
        <f t="shared" si="12"/>
        <v>0</v>
      </c>
      <c r="E132" s="304">
        <f t="shared" si="13"/>
        <v>0</v>
      </c>
      <c r="F132" s="305"/>
      <c r="G132" s="306"/>
      <c r="H132" s="71"/>
      <c r="I132" s="5"/>
      <c r="J132" s="5"/>
      <c r="K132" s="5"/>
      <c r="L132" s="5">
        <f t="shared" si="15"/>
        <v>-64</v>
      </c>
      <c r="M132" s="6">
        <f t="shared" si="16"/>
        <v>8.6583333333333339E-3</v>
      </c>
      <c r="N132" s="4"/>
    </row>
    <row r="133" spans="1:14" ht="13.5" thickBot="1" x14ac:dyDescent="0.25">
      <c r="A133" s="39">
        <f t="shared" si="14"/>
        <v>126</v>
      </c>
      <c r="B133" s="72">
        <f t="shared" si="10"/>
        <v>0</v>
      </c>
      <c r="C133" s="72">
        <f t="shared" si="11"/>
        <v>0</v>
      </c>
      <c r="D133" s="73">
        <f t="shared" si="12"/>
        <v>0</v>
      </c>
      <c r="E133" s="304">
        <f t="shared" si="13"/>
        <v>0</v>
      </c>
      <c r="F133" s="305"/>
      <c r="G133" s="306"/>
      <c r="H133" s="71"/>
      <c r="I133" s="5"/>
      <c r="J133" s="5"/>
      <c r="K133" s="5"/>
      <c r="L133" s="5">
        <f t="shared" si="15"/>
        <v>-65</v>
      </c>
      <c r="M133" s="6">
        <f t="shared" si="16"/>
        <v>8.6583333333333339E-3</v>
      </c>
      <c r="N133" s="4"/>
    </row>
    <row r="134" spans="1:14" ht="13.5" thickBot="1" x14ac:dyDescent="0.25">
      <c r="A134" s="39">
        <f t="shared" si="14"/>
        <v>127</v>
      </c>
      <c r="B134" s="72">
        <f t="shared" si="10"/>
        <v>0</v>
      </c>
      <c r="C134" s="72">
        <f t="shared" si="11"/>
        <v>0</v>
      </c>
      <c r="D134" s="73">
        <f t="shared" si="12"/>
        <v>0</v>
      </c>
      <c r="E134" s="304">
        <f t="shared" si="13"/>
        <v>0</v>
      </c>
      <c r="F134" s="305"/>
      <c r="G134" s="306"/>
      <c r="H134" s="71"/>
      <c r="I134" s="5"/>
      <c r="J134" s="5"/>
      <c r="K134" s="5"/>
      <c r="L134" s="5">
        <f t="shared" si="15"/>
        <v>-66</v>
      </c>
      <c r="M134" s="6">
        <f t="shared" si="16"/>
        <v>8.6583333333333339E-3</v>
      </c>
      <c r="N134" s="4"/>
    </row>
    <row r="135" spans="1:14" ht="13.5" thickBot="1" x14ac:dyDescent="0.25">
      <c r="A135" s="39">
        <f t="shared" si="14"/>
        <v>128</v>
      </c>
      <c r="B135" s="72">
        <f t="shared" si="10"/>
        <v>0</v>
      </c>
      <c r="C135" s="72">
        <f t="shared" si="11"/>
        <v>0</v>
      </c>
      <c r="D135" s="73">
        <f t="shared" si="12"/>
        <v>0</v>
      </c>
      <c r="E135" s="304">
        <f t="shared" si="13"/>
        <v>0</v>
      </c>
      <c r="F135" s="305"/>
      <c r="G135" s="306"/>
      <c r="H135" s="71"/>
      <c r="I135" s="5"/>
      <c r="J135" s="5"/>
      <c r="K135" s="5"/>
      <c r="L135" s="5">
        <f t="shared" si="15"/>
        <v>-67</v>
      </c>
      <c r="M135" s="6">
        <f t="shared" si="16"/>
        <v>8.6583333333333339E-3</v>
      </c>
      <c r="N135" s="4"/>
    </row>
    <row r="136" spans="1:14" ht="13.5" thickBot="1" x14ac:dyDescent="0.25">
      <c r="A136" s="39">
        <f t="shared" si="14"/>
        <v>129</v>
      </c>
      <c r="B136" s="72">
        <f t="shared" si="10"/>
        <v>0</v>
      </c>
      <c r="C136" s="72">
        <f t="shared" si="11"/>
        <v>0</v>
      </c>
      <c r="D136" s="73">
        <f t="shared" si="12"/>
        <v>0</v>
      </c>
      <c r="E136" s="304">
        <f t="shared" si="13"/>
        <v>0</v>
      </c>
      <c r="F136" s="305"/>
      <c r="G136" s="306"/>
      <c r="H136" s="71"/>
      <c r="I136" s="5"/>
      <c r="J136" s="5"/>
      <c r="K136" s="5"/>
      <c r="L136" s="5">
        <f t="shared" si="15"/>
        <v>-68</v>
      </c>
      <c r="M136" s="6">
        <f t="shared" si="16"/>
        <v>8.6583333333333339E-3</v>
      </c>
      <c r="N136" s="4"/>
    </row>
    <row r="137" spans="1:14" ht="13.5" thickBot="1" x14ac:dyDescent="0.25">
      <c r="A137" s="39">
        <f t="shared" si="14"/>
        <v>130</v>
      </c>
      <c r="B137" s="72">
        <f t="shared" si="10"/>
        <v>0</v>
      </c>
      <c r="C137" s="72">
        <f t="shared" si="11"/>
        <v>0</v>
      </c>
      <c r="D137" s="73">
        <f t="shared" si="12"/>
        <v>0</v>
      </c>
      <c r="E137" s="304">
        <f t="shared" si="13"/>
        <v>0</v>
      </c>
      <c r="F137" s="305"/>
      <c r="G137" s="306"/>
      <c r="H137" s="71"/>
      <c r="I137" s="5"/>
      <c r="J137" s="5"/>
      <c r="K137" s="5"/>
      <c r="L137" s="5">
        <f t="shared" si="15"/>
        <v>-69</v>
      </c>
      <c r="M137" s="6">
        <f t="shared" si="16"/>
        <v>8.6583333333333339E-3</v>
      </c>
      <c r="N137" s="4"/>
    </row>
    <row r="138" spans="1:14" ht="13.5" thickBot="1" x14ac:dyDescent="0.25">
      <c r="A138" s="39">
        <f t="shared" si="14"/>
        <v>131</v>
      </c>
      <c r="B138" s="72">
        <f t="shared" si="10"/>
        <v>0</v>
      </c>
      <c r="C138" s="72">
        <f t="shared" si="11"/>
        <v>0</v>
      </c>
      <c r="D138" s="73">
        <f t="shared" si="12"/>
        <v>0</v>
      </c>
      <c r="E138" s="304">
        <f t="shared" si="13"/>
        <v>0</v>
      </c>
      <c r="F138" s="305"/>
      <c r="G138" s="306"/>
      <c r="H138" s="71"/>
      <c r="I138" s="5"/>
      <c r="J138" s="5"/>
      <c r="K138" s="5"/>
      <c r="L138" s="5">
        <f t="shared" si="15"/>
        <v>-70</v>
      </c>
      <c r="M138" s="6">
        <f t="shared" si="16"/>
        <v>8.6583333333333339E-3</v>
      </c>
      <c r="N138" s="4"/>
    </row>
    <row r="139" spans="1:14" ht="13.5" thickBot="1" x14ac:dyDescent="0.25">
      <c r="A139" s="39">
        <f t="shared" si="14"/>
        <v>132</v>
      </c>
      <c r="B139" s="72">
        <f t="shared" si="10"/>
        <v>0</v>
      </c>
      <c r="C139" s="72">
        <f t="shared" si="11"/>
        <v>0</v>
      </c>
      <c r="D139" s="73">
        <f t="shared" si="12"/>
        <v>0</v>
      </c>
      <c r="E139" s="304">
        <f t="shared" si="13"/>
        <v>0</v>
      </c>
      <c r="F139" s="305"/>
      <c r="G139" s="306"/>
      <c r="H139" s="71"/>
      <c r="I139" s="5"/>
      <c r="J139" s="5"/>
      <c r="K139" s="5"/>
      <c r="L139" s="5">
        <f t="shared" si="15"/>
        <v>-71</v>
      </c>
      <c r="M139" s="6">
        <f t="shared" si="16"/>
        <v>8.6583333333333339E-3</v>
      </c>
      <c r="N139" s="4"/>
    </row>
    <row r="140" spans="1:14" ht="13.5" thickBot="1" x14ac:dyDescent="0.25">
      <c r="A140" s="39">
        <f t="shared" si="14"/>
        <v>133</v>
      </c>
      <c r="B140" s="72">
        <f t="shared" ref="B140:B203" si="17">IF(OR(B139&lt;0,B139&lt;E139),0,(IF(H139=0,B139-D139,B139-H139-D139)))</f>
        <v>0</v>
      </c>
      <c r="C140" s="72">
        <f t="shared" ref="C140:C203" si="18">B140*M140</f>
        <v>0</v>
      </c>
      <c r="D140" s="73">
        <f t="shared" ref="D140:D203" si="19">IF(B140&lt;=D139,B140,E140-C140)</f>
        <v>0</v>
      </c>
      <c r="E140" s="304">
        <f t="shared" ref="E140:E203" si="20">IF(B140&lt;=D139,B140+C140,IF($L$3=1,B140*(M140/(1-(1+M140)^-(L140-0))),$B$3*($M$8/(1-(1+$M$8)^-($L$8-0)))))</f>
        <v>0</v>
      </c>
      <c r="F140" s="305"/>
      <c r="G140" s="306"/>
      <c r="H140" s="71"/>
      <c r="I140" s="5"/>
      <c r="J140" s="5"/>
      <c r="K140" s="5"/>
      <c r="L140" s="5">
        <f t="shared" si="15"/>
        <v>-72</v>
      </c>
      <c r="M140" s="6">
        <f t="shared" si="16"/>
        <v>8.6583333333333339E-3</v>
      </c>
      <c r="N140" s="4"/>
    </row>
    <row r="141" spans="1:14" ht="13.5" thickBot="1" x14ac:dyDescent="0.25">
      <c r="A141" s="39">
        <f t="shared" si="14"/>
        <v>134</v>
      </c>
      <c r="B141" s="72">
        <f t="shared" si="17"/>
        <v>0</v>
      </c>
      <c r="C141" s="72">
        <f t="shared" si="18"/>
        <v>0</v>
      </c>
      <c r="D141" s="73">
        <f t="shared" si="19"/>
        <v>0</v>
      </c>
      <c r="E141" s="304">
        <f t="shared" si="20"/>
        <v>0</v>
      </c>
      <c r="F141" s="305"/>
      <c r="G141" s="306"/>
      <c r="H141" s="71"/>
      <c r="I141" s="5"/>
      <c r="J141" s="5"/>
      <c r="K141" s="5"/>
      <c r="L141" s="5">
        <f t="shared" si="15"/>
        <v>-73</v>
      </c>
      <c r="M141" s="6">
        <f t="shared" si="16"/>
        <v>8.6583333333333339E-3</v>
      </c>
      <c r="N141" s="4"/>
    </row>
    <row r="142" spans="1:14" ht="13.5" thickBot="1" x14ac:dyDescent="0.25">
      <c r="A142" s="39">
        <f t="shared" si="14"/>
        <v>135</v>
      </c>
      <c r="B142" s="72">
        <f t="shared" si="17"/>
        <v>0</v>
      </c>
      <c r="C142" s="72">
        <f t="shared" si="18"/>
        <v>0</v>
      </c>
      <c r="D142" s="73">
        <f t="shared" si="19"/>
        <v>0</v>
      </c>
      <c r="E142" s="304">
        <f t="shared" si="20"/>
        <v>0</v>
      </c>
      <c r="F142" s="305"/>
      <c r="G142" s="306"/>
      <c r="H142" s="71"/>
      <c r="I142" s="5"/>
      <c r="J142" s="5"/>
      <c r="K142" s="5"/>
      <c r="L142" s="5">
        <f t="shared" si="15"/>
        <v>-74</v>
      </c>
      <c r="M142" s="6">
        <f t="shared" si="16"/>
        <v>8.6583333333333339E-3</v>
      </c>
      <c r="N142" s="4"/>
    </row>
    <row r="143" spans="1:14" ht="13.5" thickBot="1" x14ac:dyDescent="0.25">
      <c r="A143" s="39">
        <f t="shared" si="14"/>
        <v>136</v>
      </c>
      <c r="B143" s="72">
        <f t="shared" si="17"/>
        <v>0</v>
      </c>
      <c r="C143" s="72">
        <f t="shared" si="18"/>
        <v>0</v>
      </c>
      <c r="D143" s="73">
        <f t="shared" si="19"/>
        <v>0</v>
      </c>
      <c r="E143" s="304">
        <f t="shared" si="20"/>
        <v>0</v>
      </c>
      <c r="F143" s="305"/>
      <c r="G143" s="306"/>
      <c r="H143" s="71"/>
      <c r="I143" s="5"/>
      <c r="J143" s="5"/>
      <c r="K143" s="5"/>
      <c r="L143" s="5">
        <f t="shared" si="15"/>
        <v>-75</v>
      </c>
      <c r="M143" s="6">
        <f t="shared" si="16"/>
        <v>8.6583333333333339E-3</v>
      </c>
      <c r="N143" s="4"/>
    </row>
    <row r="144" spans="1:14" ht="13.5" thickBot="1" x14ac:dyDescent="0.25">
      <c r="A144" s="39">
        <f t="shared" si="14"/>
        <v>137</v>
      </c>
      <c r="B144" s="72">
        <f t="shared" si="17"/>
        <v>0</v>
      </c>
      <c r="C144" s="72">
        <f t="shared" si="18"/>
        <v>0</v>
      </c>
      <c r="D144" s="73">
        <f t="shared" si="19"/>
        <v>0</v>
      </c>
      <c r="E144" s="304">
        <f t="shared" si="20"/>
        <v>0</v>
      </c>
      <c r="F144" s="305"/>
      <c r="G144" s="306"/>
      <c r="H144" s="71"/>
      <c r="I144" s="5"/>
      <c r="J144" s="5"/>
      <c r="K144" s="5"/>
      <c r="L144" s="5">
        <f t="shared" si="15"/>
        <v>-76</v>
      </c>
      <c r="M144" s="6">
        <f t="shared" si="16"/>
        <v>8.6583333333333339E-3</v>
      </c>
      <c r="N144" s="4"/>
    </row>
    <row r="145" spans="1:14" ht="13.5" thickBot="1" x14ac:dyDescent="0.25">
      <c r="A145" s="39">
        <f t="shared" si="14"/>
        <v>138</v>
      </c>
      <c r="B145" s="72">
        <f t="shared" si="17"/>
        <v>0</v>
      </c>
      <c r="C145" s="72">
        <f t="shared" si="18"/>
        <v>0</v>
      </c>
      <c r="D145" s="73">
        <f t="shared" si="19"/>
        <v>0</v>
      </c>
      <c r="E145" s="304">
        <f t="shared" si="20"/>
        <v>0</v>
      </c>
      <c r="F145" s="305"/>
      <c r="G145" s="306"/>
      <c r="H145" s="71"/>
      <c r="I145" s="5"/>
      <c r="J145" s="5"/>
      <c r="K145" s="5"/>
      <c r="L145" s="5">
        <f t="shared" si="15"/>
        <v>-77</v>
      </c>
      <c r="M145" s="6">
        <f t="shared" si="16"/>
        <v>8.6583333333333339E-3</v>
      </c>
      <c r="N145" s="4"/>
    </row>
    <row r="146" spans="1:14" ht="13.5" thickBot="1" x14ac:dyDescent="0.25">
      <c r="A146" s="39">
        <f t="shared" si="14"/>
        <v>139</v>
      </c>
      <c r="B146" s="72">
        <f t="shared" si="17"/>
        <v>0</v>
      </c>
      <c r="C146" s="72">
        <f t="shared" si="18"/>
        <v>0</v>
      </c>
      <c r="D146" s="73">
        <f t="shared" si="19"/>
        <v>0</v>
      </c>
      <c r="E146" s="304">
        <f t="shared" si="20"/>
        <v>0</v>
      </c>
      <c r="F146" s="305"/>
      <c r="G146" s="306"/>
      <c r="H146" s="71"/>
      <c r="I146" s="5"/>
      <c r="J146" s="5"/>
      <c r="K146" s="5"/>
      <c r="L146" s="5">
        <f t="shared" si="15"/>
        <v>-78</v>
      </c>
      <c r="M146" s="6">
        <f t="shared" si="16"/>
        <v>8.6583333333333339E-3</v>
      </c>
      <c r="N146" s="4"/>
    </row>
    <row r="147" spans="1:14" ht="13.5" thickBot="1" x14ac:dyDescent="0.25">
      <c r="A147" s="39">
        <f t="shared" si="14"/>
        <v>140</v>
      </c>
      <c r="B147" s="72">
        <f t="shared" si="17"/>
        <v>0</v>
      </c>
      <c r="C147" s="72">
        <f t="shared" si="18"/>
        <v>0</v>
      </c>
      <c r="D147" s="73">
        <f t="shared" si="19"/>
        <v>0</v>
      </c>
      <c r="E147" s="304">
        <f t="shared" si="20"/>
        <v>0</v>
      </c>
      <c r="F147" s="305"/>
      <c r="G147" s="306"/>
      <c r="H147" s="71"/>
      <c r="I147" s="5"/>
      <c r="J147" s="5"/>
      <c r="K147" s="5"/>
      <c r="L147" s="5">
        <f t="shared" si="15"/>
        <v>-79</v>
      </c>
      <c r="M147" s="6">
        <f t="shared" si="16"/>
        <v>8.6583333333333339E-3</v>
      </c>
      <c r="N147" s="4"/>
    </row>
    <row r="148" spans="1:14" ht="13.5" thickBot="1" x14ac:dyDescent="0.25">
      <c r="A148" s="39">
        <f t="shared" si="14"/>
        <v>141</v>
      </c>
      <c r="B148" s="72">
        <f t="shared" si="17"/>
        <v>0</v>
      </c>
      <c r="C148" s="72">
        <f t="shared" si="18"/>
        <v>0</v>
      </c>
      <c r="D148" s="73">
        <f t="shared" si="19"/>
        <v>0</v>
      </c>
      <c r="E148" s="304">
        <f t="shared" si="20"/>
        <v>0</v>
      </c>
      <c r="F148" s="305"/>
      <c r="G148" s="306"/>
      <c r="H148" s="71"/>
      <c r="I148" s="5"/>
      <c r="J148" s="5"/>
      <c r="K148" s="5"/>
      <c r="L148" s="5">
        <f t="shared" si="15"/>
        <v>-80</v>
      </c>
      <c r="M148" s="6">
        <f t="shared" si="16"/>
        <v>8.6583333333333339E-3</v>
      </c>
      <c r="N148" s="4"/>
    </row>
    <row r="149" spans="1:14" ht="13.5" thickBot="1" x14ac:dyDescent="0.25">
      <c r="A149" s="39">
        <f t="shared" si="14"/>
        <v>142</v>
      </c>
      <c r="B149" s="72">
        <f t="shared" si="17"/>
        <v>0</v>
      </c>
      <c r="C149" s="72">
        <f t="shared" si="18"/>
        <v>0</v>
      </c>
      <c r="D149" s="73">
        <f t="shared" si="19"/>
        <v>0</v>
      </c>
      <c r="E149" s="304">
        <f t="shared" si="20"/>
        <v>0</v>
      </c>
      <c r="F149" s="305"/>
      <c r="G149" s="306"/>
      <c r="H149" s="71"/>
      <c r="I149" s="5"/>
      <c r="J149" s="5"/>
      <c r="K149" s="5"/>
      <c r="L149" s="5">
        <f t="shared" si="15"/>
        <v>-81</v>
      </c>
      <c r="M149" s="6">
        <f t="shared" si="16"/>
        <v>8.6583333333333339E-3</v>
      </c>
      <c r="N149" s="4"/>
    </row>
    <row r="150" spans="1:14" ht="13.5" thickBot="1" x14ac:dyDescent="0.25">
      <c r="A150" s="39">
        <f t="shared" si="14"/>
        <v>143</v>
      </c>
      <c r="B150" s="72">
        <f t="shared" si="17"/>
        <v>0</v>
      </c>
      <c r="C150" s="72">
        <f t="shared" si="18"/>
        <v>0</v>
      </c>
      <c r="D150" s="73">
        <f t="shared" si="19"/>
        <v>0</v>
      </c>
      <c r="E150" s="304">
        <f t="shared" si="20"/>
        <v>0</v>
      </c>
      <c r="F150" s="305"/>
      <c r="G150" s="306"/>
      <c r="H150" s="71"/>
      <c r="I150" s="5"/>
      <c r="J150" s="5"/>
      <c r="K150" s="5"/>
      <c r="L150" s="5">
        <f t="shared" si="15"/>
        <v>-82</v>
      </c>
      <c r="M150" s="6">
        <f t="shared" si="16"/>
        <v>8.6583333333333339E-3</v>
      </c>
      <c r="N150" s="4"/>
    </row>
    <row r="151" spans="1:14" ht="13.5" thickBot="1" x14ac:dyDescent="0.25">
      <c r="A151" s="39">
        <f t="shared" si="14"/>
        <v>144</v>
      </c>
      <c r="B151" s="72">
        <f t="shared" si="17"/>
        <v>0</v>
      </c>
      <c r="C151" s="72">
        <f t="shared" si="18"/>
        <v>0</v>
      </c>
      <c r="D151" s="73">
        <f t="shared" si="19"/>
        <v>0</v>
      </c>
      <c r="E151" s="304">
        <f t="shared" si="20"/>
        <v>0</v>
      </c>
      <c r="F151" s="305"/>
      <c r="G151" s="306"/>
      <c r="H151" s="71"/>
      <c r="I151" s="5"/>
      <c r="J151" s="5"/>
      <c r="K151" s="5"/>
      <c r="L151" s="5">
        <f t="shared" si="15"/>
        <v>-83</v>
      </c>
      <c r="M151" s="6">
        <f t="shared" si="16"/>
        <v>8.6583333333333339E-3</v>
      </c>
      <c r="N151" s="4"/>
    </row>
    <row r="152" spans="1:14" ht="13.5" thickBot="1" x14ac:dyDescent="0.25">
      <c r="A152" s="39">
        <f t="shared" si="14"/>
        <v>145</v>
      </c>
      <c r="B152" s="72">
        <f t="shared" si="17"/>
        <v>0</v>
      </c>
      <c r="C152" s="72">
        <f t="shared" si="18"/>
        <v>0</v>
      </c>
      <c r="D152" s="73">
        <f t="shared" si="19"/>
        <v>0</v>
      </c>
      <c r="E152" s="304">
        <f t="shared" si="20"/>
        <v>0</v>
      </c>
      <c r="F152" s="305"/>
      <c r="G152" s="306"/>
      <c r="H152" s="71"/>
      <c r="I152" s="5"/>
      <c r="J152" s="5"/>
      <c r="K152" s="5"/>
      <c r="L152" s="5">
        <f t="shared" si="15"/>
        <v>-84</v>
      </c>
      <c r="M152" s="6">
        <f t="shared" si="16"/>
        <v>8.6583333333333339E-3</v>
      </c>
      <c r="N152" s="4"/>
    </row>
    <row r="153" spans="1:14" ht="13.5" thickBot="1" x14ac:dyDescent="0.25">
      <c r="A153" s="39">
        <f t="shared" si="14"/>
        <v>146</v>
      </c>
      <c r="B153" s="72">
        <f t="shared" si="17"/>
        <v>0</v>
      </c>
      <c r="C153" s="72">
        <f t="shared" si="18"/>
        <v>0</v>
      </c>
      <c r="D153" s="73">
        <f t="shared" si="19"/>
        <v>0</v>
      </c>
      <c r="E153" s="304">
        <f t="shared" si="20"/>
        <v>0</v>
      </c>
      <c r="F153" s="305"/>
      <c r="G153" s="306"/>
      <c r="H153" s="71"/>
      <c r="I153" s="5"/>
      <c r="J153" s="5"/>
      <c r="K153" s="5"/>
      <c r="L153" s="5">
        <f t="shared" si="15"/>
        <v>-85</v>
      </c>
      <c r="M153" s="6">
        <f t="shared" si="16"/>
        <v>8.6583333333333339E-3</v>
      </c>
      <c r="N153" s="4"/>
    </row>
    <row r="154" spans="1:14" ht="13.5" thickBot="1" x14ac:dyDescent="0.25">
      <c r="A154" s="39">
        <f t="shared" si="14"/>
        <v>147</v>
      </c>
      <c r="B154" s="72">
        <f t="shared" si="17"/>
        <v>0</v>
      </c>
      <c r="C154" s="72">
        <f t="shared" si="18"/>
        <v>0</v>
      </c>
      <c r="D154" s="73">
        <f t="shared" si="19"/>
        <v>0</v>
      </c>
      <c r="E154" s="304">
        <f t="shared" si="20"/>
        <v>0</v>
      </c>
      <c r="F154" s="305"/>
      <c r="G154" s="306"/>
      <c r="H154" s="71"/>
      <c r="I154" s="5"/>
      <c r="J154" s="5"/>
      <c r="K154" s="5"/>
      <c r="L154" s="5">
        <f t="shared" si="15"/>
        <v>-86</v>
      </c>
      <c r="M154" s="6">
        <f t="shared" si="16"/>
        <v>8.6583333333333339E-3</v>
      </c>
      <c r="N154" s="4"/>
    </row>
    <row r="155" spans="1:14" ht="13.5" thickBot="1" x14ac:dyDescent="0.25">
      <c r="A155" s="39">
        <f t="shared" si="14"/>
        <v>148</v>
      </c>
      <c r="B155" s="72">
        <f t="shared" si="17"/>
        <v>0</v>
      </c>
      <c r="C155" s="72">
        <f t="shared" si="18"/>
        <v>0</v>
      </c>
      <c r="D155" s="73">
        <f t="shared" si="19"/>
        <v>0</v>
      </c>
      <c r="E155" s="304">
        <f t="shared" si="20"/>
        <v>0</v>
      </c>
      <c r="F155" s="305"/>
      <c r="G155" s="306"/>
      <c r="H155" s="71"/>
      <c r="I155" s="5"/>
      <c r="J155" s="5"/>
      <c r="K155" s="5"/>
      <c r="L155" s="5">
        <f t="shared" si="15"/>
        <v>-87</v>
      </c>
      <c r="M155" s="6">
        <f t="shared" si="16"/>
        <v>8.6583333333333339E-3</v>
      </c>
      <c r="N155" s="4"/>
    </row>
    <row r="156" spans="1:14" ht="13.5" thickBot="1" x14ac:dyDescent="0.25">
      <c r="A156" s="39">
        <f t="shared" si="14"/>
        <v>149</v>
      </c>
      <c r="B156" s="72">
        <f t="shared" si="17"/>
        <v>0</v>
      </c>
      <c r="C156" s="72">
        <f t="shared" si="18"/>
        <v>0</v>
      </c>
      <c r="D156" s="73">
        <f t="shared" si="19"/>
        <v>0</v>
      </c>
      <c r="E156" s="304">
        <f t="shared" si="20"/>
        <v>0</v>
      </c>
      <c r="F156" s="305"/>
      <c r="G156" s="306"/>
      <c r="H156" s="71"/>
      <c r="I156" s="5"/>
      <c r="J156" s="5"/>
      <c r="K156" s="5"/>
      <c r="L156" s="5">
        <f t="shared" si="15"/>
        <v>-88</v>
      </c>
      <c r="M156" s="6">
        <f t="shared" si="16"/>
        <v>8.6583333333333339E-3</v>
      </c>
      <c r="N156" s="4"/>
    </row>
    <row r="157" spans="1:14" ht="13.5" thickBot="1" x14ac:dyDescent="0.25">
      <c r="A157" s="39">
        <f t="shared" si="14"/>
        <v>150</v>
      </c>
      <c r="B157" s="72">
        <f t="shared" si="17"/>
        <v>0</v>
      </c>
      <c r="C157" s="72">
        <f t="shared" si="18"/>
        <v>0</v>
      </c>
      <c r="D157" s="73">
        <f t="shared" si="19"/>
        <v>0</v>
      </c>
      <c r="E157" s="304">
        <f t="shared" si="20"/>
        <v>0</v>
      </c>
      <c r="F157" s="305"/>
      <c r="G157" s="306"/>
      <c r="H157" s="71"/>
      <c r="I157" s="5"/>
      <c r="J157" s="5"/>
      <c r="K157" s="5"/>
      <c r="L157" s="5">
        <f t="shared" si="15"/>
        <v>-89</v>
      </c>
      <c r="M157" s="6">
        <f t="shared" si="16"/>
        <v>8.6583333333333339E-3</v>
      </c>
      <c r="N157" s="4"/>
    </row>
    <row r="158" spans="1:14" ht="13.5" thickBot="1" x14ac:dyDescent="0.25">
      <c r="A158" s="39">
        <f t="shared" si="14"/>
        <v>151</v>
      </c>
      <c r="B158" s="72">
        <f t="shared" si="17"/>
        <v>0</v>
      </c>
      <c r="C158" s="72">
        <f t="shared" si="18"/>
        <v>0</v>
      </c>
      <c r="D158" s="73">
        <f t="shared" si="19"/>
        <v>0</v>
      </c>
      <c r="E158" s="304">
        <f t="shared" si="20"/>
        <v>0</v>
      </c>
      <c r="F158" s="305"/>
      <c r="G158" s="306"/>
      <c r="H158" s="71"/>
      <c r="I158" s="5"/>
      <c r="J158" s="5"/>
      <c r="K158" s="5"/>
      <c r="L158" s="5">
        <f t="shared" si="15"/>
        <v>-90</v>
      </c>
      <c r="M158" s="6">
        <f t="shared" si="16"/>
        <v>8.6583333333333339E-3</v>
      </c>
      <c r="N158" s="4"/>
    </row>
    <row r="159" spans="1:14" ht="13.5" thickBot="1" x14ac:dyDescent="0.25">
      <c r="A159" s="39">
        <f t="shared" si="14"/>
        <v>152</v>
      </c>
      <c r="B159" s="72">
        <f t="shared" si="17"/>
        <v>0</v>
      </c>
      <c r="C159" s="72">
        <f t="shared" si="18"/>
        <v>0</v>
      </c>
      <c r="D159" s="73">
        <f t="shared" si="19"/>
        <v>0</v>
      </c>
      <c r="E159" s="304">
        <f t="shared" si="20"/>
        <v>0</v>
      </c>
      <c r="F159" s="305"/>
      <c r="G159" s="306"/>
      <c r="H159" s="71"/>
      <c r="I159" s="5"/>
      <c r="J159" s="5"/>
      <c r="K159" s="5"/>
      <c r="L159" s="5">
        <f t="shared" si="15"/>
        <v>-91</v>
      </c>
      <c r="M159" s="6">
        <f t="shared" si="16"/>
        <v>8.6583333333333339E-3</v>
      </c>
      <c r="N159" s="4"/>
    </row>
    <row r="160" spans="1:14" ht="13.5" thickBot="1" x14ac:dyDescent="0.25">
      <c r="A160" s="39">
        <f t="shared" si="14"/>
        <v>153</v>
      </c>
      <c r="B160" s="72">
        <f t="shared" si="17"/>
        <v>0</v>
      </c>
      <c r="C160" s="72">
        <f t="shared" si="18"/>
        <v>0</v>
      </c>
      <c r="D160" s="73">
        <f t="shared" si="19"/>
        <v>0</v>
      </c>
      <c r="E160" s="304">
        <f t="shared" si="20"/>
        <v>0</v>
      </c>
      <c r="F160" s="305"/>
      <c r="G160" s="306"/>
      <c r="H160" s="71"/>
      <c r="I160" s="5"/>
      <c r="J160" s="5"/>
      <c r="K160" s="5"/>
      <c r="L160" s="5">
        <f t="shared" si="15"/>
        <v>-92</v>
      </c>
      <c r="M160" s="6">
        <f t="shared" si="16"/>
        <v>8.6583333333333339E-3</v>
      </c>
      <c r="N160" s="4"/>
    </row>
    <row r="161" spans="1:14" ht="13.5" thickBot="1" x14ac:dyDescent="0.25">
      <c r="A161" s="39">
        <f t="shared" si="14"/>
        <v>154</v>
      </c>
      <c r="B161" s="72">
        <f t="shared" si="17"/>
        <v>0</v>
      </c>
      <c r="C161" s="72">
        <f t="shared" si="18"/>
        <v>0</v>
      </c>
      <c r="D161" s="73">
        <f t="shared" si="19"/>
        <v>0</v>
      </c>
      <c r="E161" s="304">
        <f t="shared" si="20"/>
        <v>0</v>
      </c>
      <c r="F161" s="305"/>
      <c r="G161" s="306"/>
      <c r="H161" s="71"/>
      <c r="I161" s="5"/>
      <c r="J161" s="5"/>
      <c r="K161" s="5"/>
      <c r="L161" s="5">
        <f t="shared" si="15"/>
        <v>-93</v>
      </c>
      <c r="M161" s="6">
        <f t="shared" si="16"/>
        <v>8.6583333333333339E-3</v>
      </c>
      <c r="N161" s="4"/>
    </row>
    <row r="162" spans="1:14" ht="13.5" thickBot="1" x14ac:dyDescent="0.25">
      <c r="A162" s="39">
        <f t="shared" si="14"/>
        <v>155</v>
      </c>
      <c r="B162" s="72">
        <f t="shared" si="17"/>
        <v>0</v>
      </c>
      <c r="C162" s="72">
        <f t="shared" si="18"/>
        <v>0</v>
      </c>
      <c r="D162" s="73">
        <f t="shared" si="19"/>
        <v>0</v>
      </c>
      <c r="E162" s="304">
        <f t="shared" si="20"/>
        <v>0</v>
      </c>
      <c r="F162" s="305"/>
      <c r="G162" s="306"/>
      <c r="H162" s="71"/>
      <c r="I162" s="5"/>
      <c r="J162" s="5"/>
      <c r="K162" s="5"/>
      <c r="L162" s="5">
        <f t="shared" si="15"/>
        <v>-94</v>
      </c>
      <c r="M162" s="6">
        <f t="shared" si="16"/>
        <v>8.6583333333333339E-3</v>
      </c>
      <c r="N162" s="4"/>
    </row>
    <row r="163" spans="1:14" ht="13.5" thickBot="1" x14ac:dyDescent="0.25">
      <c r="A163" s="39">
        <f t="shared" si="14"/>
        <v>156</v>
      </c>
      <c r="B163" s="72">
        <f t="shared" si="17"/>
        <v>0</v>
      </c>
      <c r="C163" s="72">
        <f t="shared" si="18"/>
        <v>0</v>
      </c>
      <c r="D163" s="73">
        <f t="shared" si="19"/>
        <v>0</v>
      </c>
      <c r="E163" s="304">
        <f t="shared" si="20"/>
        <v>0</v>
      </c>
      <c r="F163" s="305"/>
      <c r="G163" s="306"/>
      <c r="H163" s="71"/>
      <c r="I163" s="5"/>
      <c r="J163" s="5"/>
      <c r="K163" s="5"/>
      <c r="L163" s="5">
        <f t="shared" si="15"/>
        <v>-95</v>
      </c>
      <c r="M163" s="6">
        <f t="shared" si="16"/>
        <v>8.6583333333333339E-3</v>
      </c>
      <c r="N163" s="4"/>
    </row>
    <row r="164" spans="1:14" ht="13.5" thickBot="1" x14ac:dyDescent="0.25">
      <c r="A164" s="39">
        <f t="shared" si="14"/>
        <v>157</v>
      </c>
      <c r="B164" s="72">
        <f t="shared" si="17"/>
        <v>0</v>
      </c>
      <c r="C164" s="72">
        <f t="shared" si="18"/>
        <v>0</v>
      </c>
      <c r="D164" s="73">
        <f t="shared" si="19"/>
        <v>0</v>
      </c>
      <c r="E164" s="304">
        <f t="shared" si="20"/>
        <v>0</v>
      </c>
      <c r="F164" s="305"/>
      <c r="G164" s="306"/>
      <c r="H164" s="71"/>
      <c r="I164" s="5"/>
      <c r="J164" s="5"/>
      <c r="K164" s="5"/>
      <c r="L164" s="5">
        <f t="shared" si="15"/>
        <v>-96</v>
      </c>
      <c r="M164" s="6">
        <f t="shared" si="16"/>
        <v>8.6583333333333339E-3</v>
      </c>
      <c r="N164" s="4"/>
    </row>
    <row r="165" spans="1:14" ht="13.5" thickBot="1" x14ac:dyDescent="0.25">
      <c r="A165" s="39">
        <f t="shared" si="14"/>
        <v>158</v>
      </c>
      <c r="B165" s="72">
        <f t="shared" si="17"/>
        <v>0</v>
      </c>
      <c r="C165" s="72">
        <f t="shared" si="18"/>
        <v>0</v>
      </c>
      <c r="D165" s="73">
        <f t="shared" si="19"/>
        <v>0</v>
      </c>
      <c r="E165" s="304">
        <f t="shared" si="20"/>
        <v>0</v>
      </c>
      <c r="F165" s="305"/>
      <c r="G165" s="306"/>
      <c r="H165" s="71"/>
      <c r="I165" s="5"/>
      <c r="J165" s="5"/>
      <c r="K165" s="5"/>
      <c r="L165" s="5">
        <f t="shared" si="15"/>
        <v>-97</v>
      </c>
      <c r="M165" s="6">
        <f t="shared" si="16"/>
        <v>8.6583333333333339E-3</v>
      </c>
      <c r="N165" s="4"/>
    </row>
    <row r="166" spans="1:14" ht="13.5" thickBot="1" x14ac:dyDescent="0.25">
      <c r="A166" s="39">
        <f t="shared" si="14"/>
        <v>159</v>
      </c>
      <c r="B166" s="72">
        <f t="shared" si="17"/>
        <v>0</v>
      </c>
      <c r="C166" s="72">
        <f t="shared" si="18"/>
        <v>0</v>
      </c>
      <c r="D166" s="73">
        <f t="shared" si="19"/>
        <v>0</v>
      </c>
      <c r="E166" s="304">
        <f t="shared" si="20"/>
        <v>0</v>
      </c>
      <c r="F166" s="305"/>
      <c r="G166" s="306"/>
      <c r="H166" s="71"/>
      <c r="I166" s="5"/>
      <c r="J166" s="5"/>
      <c r="K166" s="5"/>
      <c r="L166" s="5">
        <f t="shared" si="15"/>
        <v>-98</v>
      </c>
      <c r="M166" s="6">
        <f t="shared" si="16"/>
        <v>8.6583333333333339E-3</v>
      </c>
      <c r="N166" s="4"/>
    </row>
    <row r="167" spans="1:14" ht="13.5" thickBot="1" x14ac:dyDescent="0.25">
      <c r="A167" s="39">
        <f t="shared" si="14"/>
        <v>160</v>
      </c>
      <c r="B167" s="72">
        <f t="shared" si="17"/>
        <v>0</v>
      </c>
      <c r="C167" s="72">
        <f t="shared" si="18"/>
        <v>0</v>
      </c>
      <c r="D167" s="73">
        <f t="shared" si="19"/>
        <v>0</v>
      </c>
      <c r="E167" s="304">
        <f t="shared" si="20"/>
        <v>0</v>
      </c>
      <c r="F167" s="305"/>
      <c r="G167" s="306"/>
      <c r="H167" s="71"/>
      <c r="I167" s="5"/>
      <c r="J167" s="5"/>
      <c r="K167" s="5"/>
      <c r="L167" s="5">
        <f t="shared" si="15"/>
        <v>-99</v>
      </c>
      <c r="M167" s="6">
        <f t="shared" si="16"/>
        <v>8.6583333333333339E-3</v>
      </c>
      <c r="N167" s="4"/>
    </row>
    <row r="168" spans="1:14" ht="13.5" thickBot="1" x14ac:dyDescent="0.25">
      <c r="A168" s="39">
        <f t="shared" si="14"/>
        <v>161</v>
      </c>
      <c r="B168" s="72">
        <f t="shared" si="17"/>
        <v>0</v>
      </c>
      <c r="C168" s="72">
        <f t="shared" si="18"/>
        <v>0</v>
      </c>
      <c r="D168" s="73">
        <f t="shared" si="19"/>
        <v>0</v>
      </c>
      <c r="E168" s="304">
        <f t="shared" si="20"/>
        <v>0</v>
      </c>
      <c r="F168" s="305"/>
      <c r="G168" s="306"/>
      <c r="H168" s="71"/>
      <c r="I168" s="5"/>
      <c r="J168" s="5"/>
      <c r="K168" s="5"/>
      <c r="L168" s="5">
        <f t="shared" si="15"/>
        <v>-100</v>
      </c>
      <c r="M168" s="6">
        <f t="shared" si="16"/>
        <v>8.6583333333333339E-3</v>
      </c>
      <c r="N168" s="4"/>
    </row>
    <row r="169" spans="1:14" ht="13.5" thickBot="1" x14ac:dyDescent="0.25">
      <c r="A169" s="39">
        <f t="shared" si="14"/>
        <v>162</v>
      </c>
      <c r="B169" s="72">
        <f t="shared" si="17"/>
        <v>0</v>
      </c>
      <c r="C169" s="72">
        <f t="shared" si="18"/>
        <v>0</v>
      </c>
      <c r="D169" s="73">
        <f t="shared" si="19"/>
        <v>0</v>
      </c>
      <c r="E169" s="304">
        <f t="shared" si="20"/>
        <v>0</v>
      </c>
      <c r="F169" s="305"/>
      <c r="G169" s="306"/>
      <c r="H169" s="71"/>
      <c r="I169" s="5"/>
      <c r="J169" s="5"/>
      <c r="K169" s="5"/>
      <c r="L169" s="5">
        <f t="shared" si="15"/>
        <v>-101</v>
      </c>
      <c r="M169" s="6">
        <f t="shared" si="16"/>
        <v>8.6583333333333339E-3</v>
      </c>
      <c r="N169" s="4"/>
    </row>
    <row r="170" spans="1:14" ht="13.5" thickBot="1" x14ac:dyDescent="0.25">
      <c r="A170" s="39">
        <f t="shared" si="14"/>
        <v>163</v>
      </c>
      <c r="B170" s="72">
        <f t="shared" si="17"/>
        <v>0</v>
      </c>
      <c r="C170" s="72">
        <f t="shared" si="18"/>
        <v>0</v>
      </c>
      <c r="D170" s="73">
        <f t="shared" si="19"/>
        <v>0</v>
      </c>
      <c r="E170" s="304">
        <f t="shared" si="20"/>
        <v>0</v>
      </c>
      <c r="F170" s="305"/>
      <c r="G170" s="306"/>
      <c r="H170" s="71"/>
      <c r="I170" s="5"/>
      <c r="J170" s="5"/>
      <c r="K170" s="5"/>
      <c r="L170" s="5">
        <f t="shared" si="15"/>
        <v>-102</v>
      </c>
      <c r="M170" s="6">
        <f t="shared" si="16"/>
        <v>8.6583333333333339E-3</v>
      </c>
      <c r="N170" s="4"/>
    </row>
    <row r="171" spans="1:14" ht="13.5" thickBot="1" x14ac:dyDescent="0.25">
      <c r="A171" s="39">
        <f t="shared" si="14"/>
        <v>164</v>
      </c>
      <c r="B171" s="72">
        <f t="shared" si="17"/>
        <v>0</v>
      </c>
      <c r="C171" s="72">
        <f t="shared" si="18"/>
        <v>0</v>
      </c>
      <c r="D171" s="73">
        <f t="shared" si="19"/>
        <v>0</v>
      </c>
      <c r="E171" s="304">
        <f t="shared" si="20"/>
        <v>0</v>
      </c>
      <c r="F171" s="305"/>
      <c r="G171" s="306"/>
      <c r="H171" s="71"/>
      <c r="I171" s="5"/>
      <c r="J171" s="5"/>
      <c r="K171" s="5"/>
      <c r="L171" s="5">
        <f t="shared" si="15"/>
        <v>-103</v>
      </c>
      <c r="M171" s="6">
        <f t="shared" si="16"/>
        <v>8.6583333333333339E-3</v>
      </c>
      <c r="N171" s="4"/>
    </row>
    <row r="172" spans="1:14" ht="13.5" thickBot="1" x14ac:dyDescent="0.25">
      <c r="A172" s="39">
        <f t="shared" si="14"/>
        <v>165</v>
      </c>
      <c r="B172" s="72">
        <f t="shared" si="17"/>
        <v>0</v>
      </c>
      <c r="C172" s="72">
        <f t="shared" si="18"/>
        <v>0</v>
      </c>
      <c r="D172" s="73">
        <f t="shared" si="19"/>
        <v>0</v>
      </c>
      <c r="E172" s="304">
        <f t="shared" si="20"/>
        <v>0</v>
      </c>
      <c r="F172" s="305"/>
      <c r="G172" s="306"/>
      <c r="H172" s="71"/>
      <c r="I172" s="5"/>
      <c r="J172" s="5"/>
      <c r="K172" s="5"/>
      <c r="L172" s="5">
        <f t="shared" si="15"/>
        <v>-104</v>
      </c>
      <c r="M172" s="6">
        <f t="shared" si="16"/>
        <v>8.6583333333333339E-3</v>
      </c>
      <c r="N172" s="4"/>
    </row>
    <row r="173" spans="1:14" ht="13.5" thickBot="1" x14ac:dyDescent="0.25">
      <c r="A173" s="39">
        <f t="shared" si="14"/>
        <v>166</v>
      </c>
      <c r="B173" s="72">
        <f t="shared" si="17"/>
        <v>0</v>
      </c>
      <c r="C173" s="72">
        <f t="shared" si="18"/>
        <v>0</v>
      </c>
      <c r="D173" s="73">
        <f t="shared" si="19"/>
        <v>0</v>
      </c>
      <c r="E173" s="304">
        <f t="shared" si="20"/>
        <v>0</v>
      </c>
      <c r="F173" s="305"/>
      <c r="G173" s="306"/>
      <c r="H173" s="71"/>
      <c r="I173" s="5"/>
      <c r="J173" s="5"/>
      <c r="K173" s="5"/>
      <c r="L173" s="5">
        <f t="shared" si="15"/>
        <v>-105</v>
      </c>
      <c r="M173" s="6">
        <f t="shared" si="16"/>
        <v>8.6583333333333339E-3</v>
      </c>
      <c r="N173" s="4"/>
    </row>
    <row r="174" spans="1:14" ht="13.5" thickBot="1" x14ac:dyDescent="0.25">
      <c r="A174" s="39">
        <f t="shared" si="14"/>
        <v>167</v>
      </c>
      <c r="B174" s="72">
        <f t="shared" si="17"/>
        <v>0</v>
      </c>
      <c r="C174" s="72">
        <f t="shared" si="18"/>
        <v>0</v>
      </c>
      <c r="D174" s="73">
        <f t="shared" si="19"/>
        <v>0</v>
      </c>
      <c r="E174" s="304">
        <f t="shared" si="20"/>
        <v>0</v>
      </c>
      <c r="F174" s="305"/>
      <c r="G174" s="306"/>
      <c r="H174" s="71"/>
      <c r="I174" s="5"/>
      <c r="J174" s="5"/>
      <c r="K174" s="5"/>
      <c r="L174" s="5">
        <f t="shared" si="15"/>
        <v>-106</v>
      </c>
      <c r="M174" s="6">
        <f t="shared" si="16"/>
        <v>8.6583333333333339E-3</v>
      </c>
      <c r="N174" s="4"/>
    </row>
    <row r="175" spans="1:14" ht="13.5" thickBot="1" x14ac:dyDescent="0.25">
      <c r="A175" s="39">
        <f t="shared" si="14"/>
        <v>168</v>
      </c>
      <c r="B175" s="72">
        <f t="shared" si="17"/>
        <v>0</v>
      </c>
      <c r="C175" s="72">
        <f t="shared" si="18"/>
        <v>0</v>
      </c>
      <c r="D175" s="73">
        <f t="shared" si="19"/>
        <v>0</v>
      </c>
      <c r="E175" s="304">
        <f t="shared" si="20"/>
        <v>0</v>
      </c>
      <c r="F175" s="305"/>
      <c r="G175" s="306"/>
      <c r="H175" s="71"/>
      <c r="I175" s="5"/>
      <c r="J175" s="5"/>
      <c r="K175" s="5"/>
      <c r="L175" s="5">
        <f t="shared" si="15"/>
        <v>-107</v>
      </c>
      <c r="M175" s="6">
        <f t="shared" si="16"/>
        <v>8.6583333333333339E-3</v>
      </c>
      <c r="N175" s="4"/>
    </row>
    <row r="176" spans="1:14" ht="13.5" thickBot="1" x14ac:dyDescent="0.25">
      <c r="A176" s="39">
        <f t="shared" si="14"/>
        <v>169</v>
      </c>
      <c r="B176" s="72">
        <f t="shared" si="17"/>
        <v>0</v>
      </c>
      <c r="C176" s="72">
        <f t="shared" si="18"/>
        <v>0</v>
      </c>
      <c r="D176" s="73">
        <f t="shared" si="19"/>
        <v>0</v>
      </c>
      <c r="E176" s="304">
        <f t="shared" si="20"/>
        <v>0</v>
      </c>
      <c r="F176" s="305"/>
      <c r="G176" s="306"/>
      <c r="H176" s="71"/>
      <c r="I176" s="5"/>
      <c r="J176" s="5"/>
      <c r="K176" s="5"/>
      <c r="L176" s="5">
        <f t="shared" si="15"/>
        <v>-108</v>
      </c>
      <c r="M176" s="6">
        <f t="shared" si="16"/>
        <v>8.6583333333333339E-3</v>
      </c>
      <c r="N176" s="4"/>
    </row>
    <row r="177" spans="1:14" ht="13.5" thickBot="1" x14ac:dyDescent="0.25">
      <c r="A177" s="39">
        <f t="shared" si="14"/>
        <v>170</v>
      </c>
      <c r="B177" s="72">
        <f t="shared" si="17"/>
        <v>0</v>
      </c>
      <c r="C177" s="72">
        <f t="shared" si="18"/>
        <v>0</v>
      </c>
      <c r="D177" s="73">
        <f t="shared" si="19"/>
        <v>0</v>
      </c>
      <c r="E177" s="304">
        <f t="shared" si="20"/>
        <v>0</v>
      </c>
      <c r="F177" s="305"/>
      <c r="G177" s="306"/>
      <c r="H177" s="71"/>
      <c r="I177" s="5"/>
      <c r="J177" s="5"/>
      <c r="K177" s="5"/>
      <c r="L177" s="5">
        <f t="shared" si="15"/>
        <v>-109</v>
      </c>
      <c r="M177" s="6">
        <f t="shared" si="16"/>
        <v>8.6583333333333339E-3</v>
      </c>
      <c r="N177" s="4"/>
    </row>
    <row r="178" spans="1:14" ht="13.5" thickBot="1" x14ac:dyDescent="0.25">
      <c r="A178" s="39">
        <f t="shared" si="14"/>
        <v>171</v>
      </c>
      <c r="B178" s="72">
        <f t="shared" si="17"/>
        <v>0</v>
      </c>
      <c r="C178" s="72">
        <f t="shared" si="18"/>
        <v>0</v>
      </c>
      <c r="D178" s="73">
        <f t="shared" si="19"/>
        <v>0</v>
      </c>
      <c r="E178" s="304">
        <f t="shared" si="20"/>
        <v>0</v>
      </c>
      <c r="F178" s="305"/>
      <c r="G178" s="306"/>
      <c r="H178" s="71"/>
      <c r="I178" s="5"/>
      <c r="J178" s="5"/>
      <c r="K178" s="5"/>
      <c r="L178" s="5">
        <f t="shared" si="15"/>
        <v>-110</v>
      </c>
      <c r="M178" s="6">
        <f t="shared" si="16"/>
        <v>8.6583333333333339E-3</v>
      </c>
      <c r="N178" s="4"/>
    </row>
    <row r="179" spans="1:14" ht="13.5" thickBot="1" x14ac:dyDescent="0.25">
      <c r="A179" s="39">
        <f t="shared" si="14"/>
        <v>172</v>
      </c>
      <c r="B179" s="72">
        <f t="shared" si="17"/>
        <v>0</v>
      </c>
      <c r="C179" s="72">
        <f t="shared" si="18"/>
        <v>0</v>
      </c>
      <c r="D179" s="73">
        <f t="shared" si="19"/>
        <v>0</v>
      </c>
      <c r="E179" s="304">
        <f t="shared" si="20"/>
        <v>0</v>
      </c>
      <c r="F179" s="305"/>
      <c r="G179" s="306"/>
      <c r="H179" s="71"/>
      <c r="I179" s="5"/>
      <c r="J179" s="5"/>
      <c r="K179" s="5"/>
      <c r="L179" s="5">
        <f t="shared" si="15"/>
        <v>-111</v>
      </c>
      <c r="M179" s="6">
        <f t="shared" si="16"/>
        <v>8.6583333333333339E-3</v>
      </c>
      <c r="N179" s="4"/>
    </row>
    <row r="180" spans="1:14" ht="13.5" thickBot="1" x14ac:dyDescent="0.25">
      <c r="A180" s="39">
        <f t="shared" si="14"/>
        <v>173</v>
      </c>
      <c r="B180" s="72">
        <f t="shared" si="17"/>
        <v>0</v>
      </c>
      <c r="C180" s="72">
        <f t="shared" si="18"/>
        <v>0</v>
      </c>
      <c r="D180" s="73">
        <f t="shared" si="19"/>
        <v>0</v>
      </c>
      <c r="E180" s="304">
        <f t="shared" si="20"/>
        <v>0</v>
      </c>
      <c r="F180" s="305"/>
      <c r="G180" s="306"/>
      <c r="H180" s="71"/>
      <c r="I180" s="5"/>
      <c r="J180" s="5"/>
      <c r="K180" s="5"/>
      <c r="L180" s="5">
        <f t="shared" si="15"/>
        <v>-112</v>
      </c>
      <c r="M180" s="6">
        <f t="shared" si="16"/>
        <v>8.6583333333333339E-3</v>
      </c>
      <c r="N180" s="4"/>
    </row>
    <row r="181" spans="1:14" ht="13.5" thickBot="1" x14ac:dyDescent="0.25">
      <c r="A181" s="39">
        <f t="shared" si="14"/>
        <v>174</v>
      </c>
      <c r="B181" s="72">
        <f t="shared" si="17"/>
        <v>0</v>
      </c>
      <c r="C181" s="72">
        <f t="shared" si="18"/>
        <v>0</v>
      </c>
      <c r="D181" s="73">
        <f t="shared" si="19"/>
        <v>0</v>
      </c>
      <c r="E181" s="304">
        <f t="shared" si="20"/>
        <v>0</v>
      </c>
      <c r="F181" s="305"/>
      <c r="G181" s="306"/>
      <c r="H181" s="71"/>
      <c r="I181" s="5"/>
      <c r="J181" s="5"/>
      <c r="K181" s="5"/>
      <c r="L181" s="5">
        <f t="shared" si="15"/>
        <v>-113</v>
      </c>
      <c r="M181" s="6">
        <f t="shared" si="16"/>
        <v>8.6583333333333339E-3</v>
      </c>
      <c r="N181" s="4"/>
    </row>
    <row r="182" spans="1:14" ht="13.5" thickBot="1" x14ac:dyDescent="0.25">
      <c r="A182" s="39">
        <f t="shared" si="14"/>
        <v>175</v>
      </c>
      <c r="B182" s="72">
        <f t="shared" si="17"/>
        <v>0</v>
      </c>
      <c r="C182" s="72">
        <f t="shared" si="18"/>
        <v>0</v>
      </c>
      <c r="D182" s="73">
        <f t="shared" si="19"/>
        <v>0</v>
      </c>
      <c r="E182" s="304">
        <f t="shared" si="20"/>
        <v>0</v>
      </c>
      <c r="F182" s="305"/>
      <c r="G182" s="306"/>
      <c r="H182" s="71"/>
      <c r="I182" s="5"/>
      <c r="J182" s="5"/>
      <c r="K182" s="5"/>
      <c r="L182" s="5">
        <f t="shared" si="15"/>
        <v>-114</v>
      </c>
      <c r="M182" s="6">
        <f t="shared" si="16"/>
        <v>8.6583333333333339E-3</v>
      </c>
      <c r="N182" s="4"/>
    </row>
    <row r="183" spans="1:14" ht="13.5" thickBot="1" x14ac:dyDescent="0.25">
      <c r="A183" s="39">
        <f t="shared" si="14"/>
        <v>176</v>
      </c>
      <c r="B183" s="72">
        <f t="shared" si="17"/>
        <v>0</v>
      </c>
      <c r="C183" s="72">
        <f t="shared" si="18"/>
        <v>0</v>
      </c>
      <c r="D183" s="73">
        <f t="shared" si="19"/>
        <v>0</v>
      </c>
      <c r="E183" s="304">
        <f t="shared" si="20"/>
        <v>0</v>
      </c>
      <c r="F183" s="305"/>
      <c r="G183" s="306"/>
      <c r="H183" s="71"/>
      <c r="I183" s="5"/>
      <c r="J183" s="5"/>
      <c r="K183" s="5"/>
      <c r="L183" s="5">
        <f t="shared" si="15"/>
        <v>-115</v>
      </c>
      <c r="M183" s="6">
        <f t="shared" si="16"/>
        <v>8.6583333333333339E-3</v>
      </c>
      <c r="N183" s="4"/>
    </row>
    <row r="184" spans="1:14" ht="13.5" thickBot="1" x14ac:dyDescent="0.25">
      <c r="A184" s="39">
        <f t="shared" si="14"/>
        <v>177</v>
      </c>
      <c r="B184" s="72">
        <f t="shared" si="17"/>
        <v>0</v>
      </c>
      <c r="C184" s="72">
        <f t="shared" si="18"/>
        <v>0</v>
      </c>
      <c r="D184" s="73">
        <f t="shared" si="19"/>
        <v>0</v>
      </c>
      <c r="E184" s="304">
        <f t="shared" si="20"/>
        <v>0</v>
      </c>
      <c r="F184" s="305"/>
      <c r="G184" s="306"/>
      <c r="H184" s="71"/>
      <c r="I184" s="5"/>
      <c r="J184" s="5"/>
      <c r="K184" s="5"/>
      <c r="L184" s="5">
        <f t="shared" si="15"/>
        <v>-116</v>
      </c>
      <c r="M184" s="6">
        <f t="shared" si="16"/>
        <v>8.6583333333333339E-3</v>
      </c>
      <c r="N184" s="4"/>
    </row>
    <row r="185" spans="1:14" ht="13.5" thickBot="1" x14ac:dyDescent="0.25">
      <c r="A185" s="39">
        <f t="shared" si="14"/>
        <v>178</v>
      </c>
      <c r="B185" s="72">
        <f t="shared" si="17"/>
        <v>0</v>
      </c>
      <c r="C185" s="72">
        <f t="shared" si="18"/>
        <v>0</v>
      </c>
      <c r="D185" s="73">
        <f t="shared" si="19"/>
        <v>0</v>
      </c>
      <c r="E185" s="304">
        <f t="shared" si="20"/>
        <v>0</v>
      </c>
      <c r="F185" s="305"/>
      <c r="G185" s="306"/>
      <c r="H185" s="71"/>
      <c r="I185" s="5"/>
      <c r="J185" s="5"/>
      <c r="K185" s="5"/>
      <c r="L185" s="5">
        <f t="shared" si="15"/>
        <v>-117</v>
      </c>
      <c r="M185" s="6">
        <f t="shared" si="16"/>
        <v>8.6583333333333339E-3</v>
      </c>
      <c r="N185" s="4"/>
    </row>
    <row r="186" spans="1:14" ht="13.5" thickBot="1" x14ac:dyDescent="0.25">
      <c r="A186" s="39">
        <f t="shared" si="14"/>
        <v>179</v>
      </c>
      <c r="B186" s="72">
        <f t="shared" si="17"/>
        <v>0</v>
      </c>
      <c r="C186" s="72">
        <f t="shared" si="18"/>
        <v>0</v>
      </c>
      <c r="D186" s="73">
        <f t="shared" si="19"/>
        <v>0</v>
      </c>
      <c r="E186" s="304">
        <f t="shared" si="20"/>
        <v>0</v>
      </c>
      <c r="F186" s="305"/>
      <c r="G186" s="306"/>
      <c r="H186" s="71"/>
      <c r="I186" s="5"/>
      <c r="J186" s="5"/>
      <c r="K186" s="5"/>
      <c r="L186" s="5">
        <f t="shared" si="15"/>
        <v>-118</v>
      </c>
      <c r="M186" s="6">
        <f t="shared" si="16"/>
        <v>8.6583333333333339E-3</v>
      </c>
      <c r="N186" s="4"/>
    </row>
    <row r="187" spans="1:14" ht="13.5" thickBot="1" x14ac:dyDescent="0.25">
      <c r="A187" s="39">
        <f t="shared" si="14"/>
        <v>180</v>
      </c>
      <c r="B187" s="72">
        <f t="shared" si="17"/>
        <v>0</v>
      </c>
      <c r="C187" s="72">
        <f t="shared" si="18"/>
        <v>0</v>
      </c>
      <c r="D187" s="73">
        <f t="shared" si="19"/>
        <v>0</v>
      </c>
      <c r="E187" s="304">
        <f t="shared" si="20"/>
        <v>0</v>
      </c>
      <c r="F187" s="305"/>
      <c r="G187" s="306"/>
      <c r="H187" s="71"/>
      <c r="I187" s="5"/>
      <c r="J187" s="5"/>
      <c r="K187" s="5"/>
      <c r="L187" s="5">
        <f t="shared" si="15"/>
        <v>-119</v>
      </c>
      <c r="M187" s="6">
        <f t="shared" si="16"/>
        <v>8.6583333333333339E-3</v>
      </c>
      <c r="N187" s="4"/>
    </row>
    <row r="188" spans="1:14" ht="13.5" thickBot="1" x14ac:dyDescent="0.25">
      <c r="A188" s="39">
        <f t="shared" si="14"/>
        <v>181</v>
      </c>
      <c r="B188" s="72">
        <f t="shared" si="17"/>
        <v>0</v>
      </c>
      <c r="C188" s="72">
        <f t="shared" si="18"/>
        <v>0</v>
      </c>
      <c r="D188" s="73">
        <f t="shared" si="19"/>
        <v>0</v>
      </c>
      <c r="E188" s="304">
        <f t="shared" si="20"/>
        <v>0</v>
      </c>
      <c r="F188" s="305"/>
      <c r="G188" s="306"/>
      <c r="H188" s="71"/>
      <c r="I188" s="5"/>
      <c r="J188" s="5"/>
      <c r="K188" s="5"/>
      <c r="L188" s="5">
        <f t="shared" si="15"/>
        <v>-120</v>
      </c>
      <c r="M188" s="6">
        <f t="shared" si="16"/>
        <v>8.6583333333333339E-3</v>
      </c>
      <c r="N188" s="4"/>
    </row>
    <row r="189" spans="1:14" ht="13.5" thickBot="1" x14ac:dyDescent="0.25">
      <c r="A189" s="39">
        <f t="shared" si="14"/>
        <v>182</v>
      </c>
      <c r="B189" s="72">
        <f t="shared" si="17"/>
        <v>0</v>
      </c>
      <c r="C189" s="72">
        <f t="shared" si="18"/>
        <v>0</v>
      </c>
      <c r="D189" s="73">
        <f t="shared" si="19"/>
        <v>0</v>
      </c>
      <c r="E189" s="304">
        <f t="shared" si="20"/>
        <v>0</v>
      </c>
      <c r="F189" s="305"/>
      <c r="G189" s="306"/>
      <c r="H189" s="71"/>
      <c r="I189" s="5"/>
      <c r="J189" s="5"/>
      <c r="K189" s="5"/>
      <c r="L189" s="5">
        <f t="shared" si="15"/>
        <v>-121</v>
      </c>
      <c r="M189" s="6">
        <f t="shared" si="16"/>
        <v>8.6583333333333339E-3</v>
      </c>
      <c r="N189" s="4"/>
    </row>
    <row r="190" spans="1:14" ht="13.5" thickBot="1" x14ac:dyDescent="0.25">
      <c r="A190" s="39">
        <f t="shared" si="14"/>
        <v>183</v>
      </c>
      <c r="B190" s="72">
        <f t="shared" si="17"/>
        <v>0</v>
      </c>
      <c r="C190" s="72">
        <f t="shared" si="18"/>
        <v>0</v>
      </c>
      <c r="D190" s="73">
        <f t="shared" si="19"/>
        <v>0</v>
      </c>
      <c r="E190" s="304">
        <f t="shared" si="20"/>
        <v>0</v>
      </c>
      <c r="F190" s="305"/>
      <c r="G190" s="306"/>
      <c r="H190" s="71"/>
      <c r="I190" s="5"/>
      <c r="J190" s="5"/>
      <c r="K190" s="5"/>
      <c r="L190" s="5">
        <f t="shared" si="15"/>
        <v>-122</v>
      </c>
      <c r="M190" s="6">
        <f t="shared" si="16"/>
        <v>8.6583333333333339E-3</v>
      </c>
      <c r="N190" s="4"/>
    </row>
    <row r="191" spans="1:14" ht="13.5" thickBot="1" x14ac:dyDescent="0.25">
      <c r="A191" s="39">
        <f t="shared" si="14"/>
        <v>184</v>
      </c>
      <c r="B191" s="72">
        <f t="shared" si="17"/>
        <v>0</v>
      </c>
      <c r="C191" s="72">
        <f t="shared" si="18"/>
        <v>0</v>
      </c>
      <c r="D191" s="73">
        <f t="shared" si="19"/>
        <v>0</v>
      </c>
      <c r="E191" s="304">
        <f t="shared" si="20"/>
        <v>0</v>
      </c>
      <c r="F191" s="305"/>
      <c r="G191" s="306"/>
      <c r="H191" s="71"/>
      <c r="I191" s="5"/>
      <c r="J191" s="5"/>
      <c r="K191" s="5"/>
      <c r="L191" s="5">
        <f t="shared" si="15"/>
        <v>-123</v>
      </c>
      <c r="M191" s="6">
        <f t="shared" si="16"/>
        <v>8.6583333333333339E-3</v>
      </c>
      <c r="N191" s="4"/>
    </row>
    <row r="192" spans="1:14" ht="13.5" thickBot="1" x14ac:dyDescent="0.25">
      <c r="A192" s="39">
        <f t="shared" si="14"/>
        <v>185</v>
      </c>
      <c r="B192" s="72">
        <f t="shared" si="17"/>
        <v>0</v>
      </c>
      <c r="C192" s="72">
        <f t="shared" si="18"/>
        <v>0</v>
      </c>
      <c r="D192" s="73">
        <f t="shared" si="19"/>
        <v>0</v>
      </c>
      <c r="E192" s="304">
        <f t="shared" si="20"/>
        <v>0</v>
      </c>
      <c r="F192" s="305"/>
      <c r="G192" s="306"/>
      <c r="H192" s="71"/>
      <c r="I192" s="5"/>
      <c r="J192" s="5"/>
      <c r="K192" s="5"/>
      <c r="L192" s="5">
        <f t="shared" si="15"/>
        <v>-124</v>
      </c>
      <c r="M192" s="6">
        <f t="shared" si="16"/>
        <v>8.6583333333333339E-3</v>
      </c>
      <c r="N192" s="4"/>
    </row>
    <row r="193" spans="1:14" ht="13.5" thickBot="1" x14ac:dyDescent="0.25">
      <c r="A193" s="39">
        <f t="shared" si="14"/>
        <v>186</v>
      </c>
      <c r="B193" s="72">
        <f t="shared" si="17"/>
        <v>0</v>
      </c>
      <c r="C193" s="72">
        <f t="shared" si="18"/>
        <v>0</v>
      </c>
      <c r="D193" s="73">
        <f t="shared" si="19"/>
        <v>0</v>
      </c>
      <c r="E193" s="304">
        <f t="shared" si="20"/>
        <v>0</v>
      </c>
      <c r="F193" s="305"/>
      <c r="G193" s="306"/>
      <c r="H193" s="71"/>
      <c r="I193" s="5"/>
      <c r="J193" s="5"/>
      <c r="K193" s="5"/>
      <c r="L193" s="5">
        <f t="shared" si="15"/>
        <v>-125</v>
      </c>
      <c r="M193" s="6">
        <f t="shared" si="16"/>
        <v>8.6583333333333339E-3</v>
      </c>
      <c r="N193" s="4"/>
    </row>
    <row r="194" spans="1:14" ht="13.5" thickBot="1" x14ac:dyDescent="0.25">
      <c r="A194" s="39">
        <f t="shared" ref="A194:A246" si="21">A193+1</f>
        <v>187</v>
      </c>
      <c r="B194" s="72">
        <f t="shared" si="17"/>
        <v>0</v>
      </c>
      <c r="C194" s="72">
        <f t="shared" si="18"/>
        <v>0</v>
      </c>
      <c r="D194" s="73">
        <f t="shared" si="19"/>
        <v>0</v>
      </c>
      <c r="E194" s="304">
        <f t="shared" si="20"/>
        <v>0</v>
      </c>
      <c r="F194" s="305"/>
      <c r="G194" s="306"/>
      <c r="H194" s="71"/>
      <c r="I194" s="5"/>
      <c r="J194" s="5"/>
      <c r="K194" s="5"/>
      <c r="L194" s="5">
        <f t="shared" ref="L194:L246" si="22">L193-1</f>
        <v>-126</v>
      </c>
      <c r="M194" s="6">
        <f t="shared" ref="M194:M246" si="23">M193</f>
        <v>8.6583333333333339E-3</v>
      </c>
      <c r="N194" s="4"/>
    </row>
    <row r="195" spans="1:14" ht="13.5" thickBot="1" x14ac:dyDescent="0.25">
      <c r="A195" s="39">
        <f t="shared" si="21"/>
        <v>188</v>
      </c>
      <c r="B195" s="72">
        <f t="shared" si="17"/>
        <v>0</v>
      </c>
      <c r="C195" s="72">
        <f t="shared" si="18"/>
        <v>0</v>
      </c>
      <c r="D195" s="73">
        <f t="shared" si="19"/>
        <v>0</v>
      </c>
      <c r="E195" s="304">
        <f t="shared" si="20"/>
        <v>0</v>
      </c>
      <c r="F195" s="305"/>
      <c r="G195" s="306"/>
      <c r="H195" s="71"/>
      <c r="I195" s="5"/>
      <c r="J195" s="5"/>
      <c r="K195" s="5"/>
      <c r="L195" s="5">
        <f t="shared" si="22"/>
        <v>-127</v>
      </c>
      <c r="M195" s="6">
        <f t="shared" si="23"/>
        <v>8.6583333333333339E-3</v>
      </c>
      <c r="N195" s="4"/>
    </row>
    <row r="196" spans="1:14" ht="13.5" thickBot="1" x14ac:dyDescent="0.25">
      <c r="A196" s="39">
        <f t="shared" si="21"/>
        <v>189</v>
      </c>
      <c r="B196" s="72">
        <f t="shared" si="17"/>
        <v>0</v>
      </c>
      <c r="C196" s="72">
        <f t="shared" si="18"/>
        <v>0</v>
      </c>
      <c r="D196" s="73">
        <f t="shared" si="19"/>
        <v>0</v>
      </c>
      <c r="E196" s="304">
        <f t="shared" si="20"/>
        <v>0</v>
      </c>
      <c r="F196" s="305"/>
      <c r="G196" s="306"/>
      <c r="H196" s="71"/>
      <c r="I196" s="5"/>
      <c r="J196" s="5"/>
      <c r="K196" s="5"/>
      <c r="L196" s="5">
        <f t="shared" si="22"/>
        <v>-128</v>
      </c>
      <c r="M196" s="6">
        <f t="shared" si="23"/>
        <v>8.6583333333333339E-3</v>
      </c>
      <c r="N196" s="4"/>
    </row>
    <row r="197" spans="1:14" ht="13.5" thickBot="1" x14ac:dyDescent="0.25">
      <c r="A197" s="39">
        <f t="shared" si="21"/>
        <v>190</v>
      </c>
      <c r="B197" s="72">
        <f t="shared" si="17"/>
        <v>0</v>
      </c>
      <c r="C197" s="72">
        <f t="shared" si="18"/>
        <v>0</v>
      </c>
      <c r="D197" s="73">
        <f t="shared" si="19"/>
        <v>0</v>
      </c>
      <c r="E197" s="304">
        <f t="shared" si="20"/>
        <v>0</v>
      </c>
      <c r="F197" s="305"/>
      <c r="G197" s="306"/>
      <c r="H197" s="71"/>
      <c r="I197" s="5"/>
      <c r="J197" s="5"/>
      <c r="K197" s="5"/>
      <c r="L197" s="5">
        <f t="shared" si="22"/>
        <v>-129</v>
      </c>
      <c r="M197" s="6">
        <f t="shared" si="23"/>
        <v>8.6583333333333339E-3</v>
      </c>
      <c r="N197" s="4"/>
    </row>
    <row r="198" spans="1:14" ht="13.5" thickBot="1" x14ac:dyDescent="0.25">
      <c r="A198" s="39">
        <f t="shared" si="21"/>
        <v>191</v>
      </c>
      <c r="B198" s="72">
        <f t="shared" si="17"/>
        <v>0</v>
      </c>
      <c r="C198" s="72">
        <f t="shared" si="18"/>
        <v>0</v>
      </c>
      <c r="D198" s="73">
        <f t="shared" si="19"/>
        <v>0</v>
      </c>
      <c r="E198" s="304">
        <f t="shared" si="20"/>
        <v>0</v>
      </c>
      <c r="F198" s="305"/>
      <c r="G198" s="306"/>
      <c r="H198" s="71"/>
      <c r="I198" s="5"/>
      <c r="J198" s="5"/>
      <c r="K198" s="5"/>
      <c r="L198" s="5">
        <f t="shared" si="22"/>
        <v>-130</v>
      </c>
      <c r="M198" s="6">
        <f t="shared" si="23"/>
        <v>8.6583333333333339E-3</v>
      </c>
      <c r="N198" s="4"/>
    </row>
    <row r="199" spans="1:14" ht="13.5" thickBot="1" x14ac:dyDescent="0.25">
      <c r="A199" s="39">
        <f t="shared" si="21"/>
        <v>192</v>
      </c>
      <c r="B199" s="72">
        <f t="shared" si="17"/>
        <v>0</v>
      </c>
      <c r="C199" s="72">
        <f t="shared" si="18"/>
        <v>0</v>
      </c>
      <c r="D199" s="73">
        <f t="shared" si="19"/>
        <v>0</v>
      </c>
      <c r="E199" s="304">
        <f t="shared" si="20"/>
        <v>0</v>
      </c>
      <c r="F199" s="305"/>
      <c r="G199" s="306"/>
      <c r="H199" s="71"/>
      <c r="I199" s="5"/>
      <c r="J199" s="5"/>
      <c r="K199" s="5"/>
      <c r="L199" s="5">
        <f t="shared" si="22"/>
        <v>-131</v>
      </c>
      <c r="M199" s="6">
        <f t="shared" si="23"/>
        <v>8.6583333333333339E-3</v>
      </c>
      <c r="N199" s="4"/>
    </row>
    <row r="200" spans="1:14" ht="13.5" thickBot="1" x14ac:dyDescent="0.25">
      <c r="A200" s="39">
        <f t="shared" si="21"/>
        <v>193</v>
      </c>
      <c r="B200" s="72">
        <f t="shared" si="17"/>
        <v>0</v>
      </c>
      <c r="C200" s="72">
        <f t="shared" si="18"/>
        <v>0</v>
      </c>
      <c r="D200" s="73">
        <f t="shared" si="19"/>
        <v>0</v>
      </c>
      <c r="E200" s="304">
        <f t="shared" si="20"/>
        <v>0</v>
      </c>
      <c r="F200" s="305"/>
      <c r="G200" s="306"/>
      <c r="H200" s="71"/>
      <c r="I200" s="5"/>
      <c r="J200" s="5"/>
      <c r="K200" s="5"/>
      <c r="L200" s="5">
        <f t="shared" si="22"/>
        <v>-132</v>
      </c>
      <c r="M200" s="6">
        <f t="shared" si="23"/>
        <v>8.6583333333333339E-3</v>
      </c>
      <c r="N200" s="4"/>
    </row>
    <row r="201" spans="1:14" ht="13.5" thickBot="1" x14ac:dyDescent="0.25">
      <c r="A201" s="39">
        <f t="shared" si="21"/>
        <v>194</v>
      </c>
      <c r="B201" s="72">
        <f t="shared" si="17"/>
        <v>0</v>
      </c>
      <c r="C201" s="72">
        <f t="shared" si="18"/>
        <v>0</v>
      </c>
      <c r="D201" s="73">
        <f t="shared" si="19"/>
        <v>0</v>
      </c>
      <c r="E201" s="304">
        <f t="shared" si="20"/>
        <v>0</v>
      </c>
      <c r="F201" s="305"/>
      <c r="G201" s="306"/>
      <c r="H201" s="71"/>
      <c r="I201" s="5"/>
      <c r="J201" s="5"/>
      <c r="K201" s="5"/>
      <c r="L201" s="5">
        <f t="shared" si="22"/>
        <v>-133</v>
      </c>
      <c r="M201" s="6">
        <f t="shared" si="23"/>
        <v>8.6583333333333339E-3</v>
      </c>
      <c r="N201" s="4"/>
    </row>
    <row r="202" spans="1:14" ht="13.5" thickBot="1" x14ac:dyDescent="0.25">
      <c r="A202" s="39">
        <f t="shared" si="21"/>
        <v>195</v>
      </c>
      <c r="B202" s="72">
        <f t="shared" si="17"/>
        <v>0</v>
      </c>
      <c r="C202" s="72">
        <f t="shared" si="18"/>
        <v>0</v>
      </c>
      <c r="D202" s="73">
        <f t="shared" si="19"/>
        <v>0</v>
      </c>
      <c r="E202" s="304">
        <f t="shared" si="20"/>
        <v>0</v>
      </c>
      <c r="F202" s="305"/>
      <c r="G202" s="306"/>
      <c r="H202" s="71"/>
      <c r="I202" s="5"/>
      <c r="J202" s="5"/>
      <c r="K202" s="5"/>
      <c r="L202" s="5">
        <f t="shared" si="22"/>
        <v>-134</v>
      </c>
      <c r="M202" s="6">
        <f t="shared" si="23"/>
        <v>8.6583333333333339E-3</v>
      </c>
      <c r="N202" s="4"/>
    </row>
    <row r="203" spans="1:14" ht="13.5" thickBot="1" x14ac:dyDescent="0.25">
      <c r="A203" s="39">
        <f t="shared" si="21"/>
        <v>196</v>
      </c>
      <c r="B203" s="72">
        <f t="shared" si="17"/>
        <v>0</v>
      </c>
      <c r="C203" s="72">
        <f t="shared" si="18"/>
        <v>0</v>
      </c>
      <c r="D203" s="73">
        <f t="shared" si="19"/>
        <v>0</v>
      </c>
      <c r="E203" s="304">
        <f t="shared" si="20"/>
        <v>0</v>
      </c>
      <c r="F203" s="305"/>
      <c r="G203" s="306"/>
      <c r="H203" s="71"/>
      <c r="I203" s="5"/>
      <c r="J203" s="5"/>
      <c r="K203" s="5"/>
      <c r="L203" s="5">
        <f t="shared" si="22"/>
        <v>-135</v>
      </c>
      <c r="M203" s="6">
        <f t="shared" si="23"/>
        <v>8.6583333333333339E-3</v>
      </c>
      <c r="N203" s="4"/>
    </row>
    <row r="204" spans="1:14" ht="13.5" thickBot="1" x14ac:dyDescent="0.25">
      <c r="A204" s="39">
        <f t="shared" si="21"/>
        <v>197</v>
      </c>
      <c r="B204" s="72">
        <f t="shared" ref="B204:B246" si="24">IF(OR(B203&lt;0,B203&lt;E203),0,(IF(H203=0,B203-D203,B203-H203-D203)))</f>
        <v>0</v>
      </c>
      <c r="C204" s="72">
        <f t="shared" ref="C204:C246" si="25">B204*M204</f>
        <v>0</v>
      </c>
      <c r="D204" s="73">
        <f t="shared" ref="D204:D246" si="26">IF(B204&lt;=D203,B204,E204-C204)</f>
        <v>0</v>
      </c>
      <c r="E204" s="304">
        <f t="shared" ref="E204:E246" si="27">IF(B204&lt;=D203,B204+C204,IF($L$3=1,B204*(M204/(1-(1+M204)^-(L204-0))),$B$3*($M$8/(1-(1+$M$8)^-($L$8-0)))))</f>
        <v>0</v>
      </c>
      <c r="F204" s="305"/>
      <c r="G204" s="306"/>
      <c r="H204" s="71"/>
      <c r="I204" s="5"/>
      <c r="J204" s="5"/>
      <c r="K204" s="5"/>
      <c r="L204" s="5">
        <f t="shared" si="22"/>
        <v>-136</v>
      </c>
      <c r="M204" s="6">
        <f t="shared" si="23"/>
        <v>8.6583333333333339E-3</v>
      </c>
      <c r="N204" s="4"/>
    </row>
    <row r="205" spans="1:14" ht="13.5" thickBot="1" x14ac:dyDescent="0.25">
      <c r="A205" s="39">
        <f t="shared" si="21"/>
        <v>198</v>
      </c>
      <c r="B205" s="72">
        <f t="shared" si="24"/>
        <v>0</v>
      </c>
      <c r="C205" s="72">
        <f t="shared" si="25"/>
        <v>0</v>
      </c>
      <c r="D205" s="73">
        <f t="shared" si="26"/>
        <v>0</v>
      </c>
      <c r="E205" s="304">
        <f t="shared" si="27"/>
        <v>0</v>
      </c>
      <c r="F205" s="305"/>
      <c r="G205" s="306"/>
      <c r="H205" s="71"/>
      <c r="I205" s="5"/>
      <c r="J205" s="5"/>
      <c r="K205" s="5"/>
      <c r="L205" s="5">
        <f t="shared" si="22"/>
        <v>-137</v>
      </c>
      <c r="M205" s="6">
        <f t="shared" si="23"/>
        <v>8.6583333333333339E-3</v>
      </c>
      <c r="N205" s="4"/>
    </row>
    <row r="206" spans="1:14" ht="13.5" thickBot="1" x14ac:dyDescent="0.25">
      <c r="A206" s="39">
        <f t="shared" si="21"/>
        <v>199</v>
      </c>
      <c r="B206" s="72">
        <f t="shared" si="24"/>
        <v>0</v>
      </c>
      <c r="C206" s="72">
        <f t="shared" si="25"/>
        <v>0</v>
      </c>
      <c r="D206" s="73">
        <f t="shared" si="26"/>
        <v>0</v>
      </c>
      <c r="E206" s="304">
        <f t="shared" si="27"/>
        <v>0</v>
      </c>
      <c r="F206" s="305"/>
      <c r="G206" s="306"/>
      <c r="H206" s="71"/>
      <c r="I206" s="5"/>
      <c r="J206" s="5"/>
      <c r="K206" s="5"/>
      <c r="L206" s="5">
        <f t="shared" si="22"/>
        <v>-138</v>
      </c>
      <c r="M206" s="6">
        <f t="shared" si="23"/>
        <v>8.6583333333333339E-3</v>
      </c>
      <c r="N206" s="4"/>
    </row>
    <row r="207" spans="1:14" ht="13.5" thickBot="1" x14ac:dyDescent="0.25">
      <c r="A207" s="39">
        <f t="shared" si="21"/>
        <v>200</v>
      </c>
      <c r="B207" s="72">
        <f t="shared" si="24"/>
        <v>0</v>
      </c>
      <c r="C207" s="72">
        <f t="shared" si="25"/>
        <v>0</v>
      </c>
      <c r="D207" s="73">
        <f t="shared" si="26"/>
        <v>0</v>
      </c>
      <c r="E207" s="304">
        <f t="shared" si="27"/>
        <v>0</v>
      </c>
      <c r="F207" s="305"/>
      <c r="G207" s="306"/>
      <c r="H207" s="71"/>
      <c r="I207" s="5"/>
      <c r="J207" s="5"/>
      <c r="K207" s="5"/>
      <c r="L207" s="5">
        <f t="shared" si="22"/>
        <v>-139</v>
      </c>
      <c r="M207" s="6">
        <f t="shared" si="23"/>
        <v>8.6583333333333339E-3</v>
      </c>
      <c r="N207" s="4"/>
    </row>
    <row r="208" spans="1:14" ht="13.5" thickBot="1" x14ac:dyDescent="0.25">
      <c r="A208" s="39">
        <f t="shared" si="21"/>
        <v>201</v>
      </c>
      <c r="B208" s="72">
        <f t="shared" si="24"/>
        <v>0</v>
      </c>
      <c r="C208" s="72">
        <f t="shared" si="25"/>
        <v>0</v>
      </c>
      <c r="D208" s="73">
        <f t="shared" si="26"/>
        <v>0</v>
      </c>
      <c r="E208" s="304">
        <f t="shared" si="27"/>
        <v>0</v>
      </c>
      <c r="F208" s="305"/>
      <c r="G208" s="306"/>
      <c r="H208" s="71"/>
      <c r="I208" s="5"/>
      <c r="J208" s="5"/>
      <c r="K208" s="5"/>
      <c r="L208" s="5">
        <f t="shared" si="22"/>
        <v>-140</v>
      </c>
      <c r="M208" s="6">
        <f t="shared" si="23"/>
        <v>8.6583333333333339E-3</v>
      </c>
      <c r="N208" s="4"/>
    </row>
    <row r="209" spans="1:14" ht="13.5" thickBot="1" x14ac:dyDescent="0.25">
      <c r="A209" s="39">
        <f t="shared" si="21"/>
        <v>202</v>
      </c>
      <c r="B209" s="72">
        <f t="shared" si="24"/>
        <v>0</v>
      </c>
      <c r="C209" s="72">
        <f t="shared" si="25"/>
        <v>0</v>
      </c>
      <c r="D209" s="73">
        <f t="shared" si="26"/>
        <v>0</v>
      </c>
      <c r="E209" s="304">
        <f t="shared" si="27"/>
        <v>0</v>
      </c>
      <c r="F209" s="305"/>
      <c r="G209" s="306"/>
      <c r="H209" s="71"/>
      <c r="I209" s="5"/>
      <c r="J209" s="5"/>
      <c r="K209" s="5"/>
      <c r="L209" s="5">
        <f t="shared" si="22"/>
        <v>-141</v>
      </c>
      <c r="M209" s="6">
        <f t="shared" si="23"/>
        <v>8.6583333333333339E-3</v>
      </c>
      <c r="N209" s="4"/>
    </row>
    <row r="210" spans="1:14" ht="13.5" thickBot="1" x14ac:dyDescent="0.25">
      <c r="A210" s="39">
        <f t="shared" si="21"/>
        <v>203</v>
      </c>
      <c r="B210" s="72">
        <f t="shared" si="24"/>
        <v>0</v>
      </c>
      <c r="C210" s="72">
        <f t="shared" si="25"/>
        <v>0</v>
      </c>
      <c r="D210" s="73">
        <f t="shared" si="26"/>
        <v>0</v>
      </c>
      <c r="E210" s="304">
        <f t="shared" si="27"/>
        <v>0</v>
      </c>
      <c r="F210" s="305"/>
      <c r="G210" s="306"/>
      <c r="H210" s="71"/>
      <c r="I210" s="5"/>
      <c r="J210" s="5"/>
      <c r="K210" s="5"/>
      <c r="L210" s="5">
        <f t="shared" si="22"/>
        <v>-142</v>
      </c>
      <c r="M210" s="6">
        <f t="shared" si="23"/>
        <v>8.6583333333333339E-3</v>
      </c>
      <c r="N210" s="4"/>
    </row>
    <row r="211" spans="1:14" ht="13.5" thickBot="1" x14ac:dyDescent="0.25">
      <c r="A211" s="39">
        <f t="shared" si="21"/>
        <v>204</v>
      </c>
      <c r="B211" s="72">
        <f t="shared" si="24"/>
        <v>0</v>
      </c>
      <c r="C211" s="72">
        <f t="shared" si="25"/>
        <v>0</v>
      </c>
      <c r="D211" s="73">
        <f t="shared" si="26"/>
        <v>0</v>
      </c>
      <c r="E211" s="304">
        <f t="shared" si="27"/>
        <v>0</v>
      </c>
      <c r="F211" s="305"/>
      <c r="G211" s="306"/>
      <c r="H211" s="71"/>
      <c r="I211" s="5"/>
      <c r="J211" s="5"/>
      <c r="K211" s="5"/>
      <c r="L211" s="5">
        <f t="shared" si="22"/>
        <v>-143</v>
      </c>
      <c r="M211" s="6">
        <f t="shared" si="23"/>
        <v>8.6583333333333339E-3</v>
      </c>
      <c r="N211" s="4"/>
    </row>
    <row r="212" spans="1:14" ht="13.5" thickBot="1" x14ac:dyDescent="0.25">
      <c r="A212" s="39">
        <f t="shared" si="21"/>
        <v>205</v>
      </c>
      <c r="B212" s="72">
        <f t="shared" si="24"/>
        <v>0</v>
      </c>
      <c r="C212" s="72">
        <f t="shared" si="25"/>
        <v>0</v>
      </c>
      <c r="D212" s="73">
        <f t="shared" si="26"/>
        <v>0</v>
      </c>
      <c r="E212" s="304">
        <f t="shared" si="27"/>
        <v>0</v>
      </c>
      <c r="F212" s="305"/>
      <c r="G212" s="306"/>
      <c r="H212" s="71"/>
      <c r="I212" s="5"/>
      <c r="J212" s="5"/>
      <c r="K212" s="5"/>
      <c r="L212" s="5">
        <f t="shared" si="22"/>
        <v>-144</v>
      </c>
      <c r="M212" s="6">
        <f t="shared" si="23"/>
        <v>8.6583333333333339E-3</v>
      </c>
      <c r="N212" s="4"/>
    </row>
    <row r="213" spans="1:14" ht="13.5" thickBot="1" x14ac:dyDescent="0.25">
      <c r="A213" s="39">
        <f t="shared" si="21"/>
        <v>206</v>
      </c>
      <c r="B213" s="72">
        <f t="shared" si="24"/>
        <v>0</v>
      </c>
      <c r="C213" s="72">
        <f t="shared" si="25"/>
        <v>0</v>
      </c>
      <c r="D213" s="73">
        <f t="shared" si="26"/>
        <v>0</v>
      </c>
      <c r="E213" s="304">
        <f t="shared" si="27"/>
        <v>0</v>
      </c>
      <c r="F213" s="305"/>
      <c r="G213" s="306"/>
      <c r="H213" s="71"/>
      <c r="I213" s="5"/>
      <c r="J213" s="5"/>
      <c r="K213" s="5"/>
      <c r="L213" s="5">
        <f t="shared" si="22"/>
        <v>-145</v>
      </c>
      <c r="M213" s="6">
        <f t="shared" si="23"/>
        <v>8.6583333333333339E-3</v>
      </c>
      <c r="N213" s="4"/>
    </row>
    <row r="214" spans="1:14" ht="13.5" thickBot="1" x14ac:dyDescent="0.25">
      <c r="A214" s="39">
        <f t="shared" si="21"/>
        <v>207</v>
      </c>
      <c r="B214" s="72">
        <f t="shared" si="24"/>
        <v>0</v>
      </c>
      <c r="C214" s="72">
        <f t="shared" si="25"/>
        <v>0</v>
      </c>
      <c r="D214" s="73">
        <f t="shared" si="26"/>
        <v>0</v>
      </c>
      <c r="E214" s="304">
        <f t="shared" si="27"/>
        <v>0</v>
      </c>
      <c r="F214" s="305"/>
      <c r="G214" s="306"/>
      <c r="H214" s="71"/>
      <c r="I214" s="5"/>
      <c r="J214" s="5"/>
      <c r="K214" s="5"/>
      <c r="L214" s="5">
        <f t="shared" si="22"/>
        <v>-146</v>
      </c>
      <c r="M214" s="6">
        <f t="shared" si="23"/>
        <v>8.6583333333333339E-3</v>
      </c>
      <c r="N214" s="4"/>
    </row>
    <row r="215" spans="1:14" ht="13.5" thickBot="1" x14ac:dyDescent="0.25">
      <c r="A215" s="39">
        <f t="shared" si="21"/>
        <v>208</v>
      </c>
      <c r="B215" s="72">
        <f t="shared" si="24"/>
        <v>0</v>
      </c>
      <c r="C215" s="72">
        <f t="shared" si="25"/>
        <v>0</v>
      </c>
      <c r="D215" s="73">
        <f t="shared" si="26"/>
        <v>0</v>
      </c>
      <c r="E215" s="304">
        <f t="shared" si="27"/>
        <v>0</v>
      </c>
      <c r="F215" s="305"/>
      <c r="G215" s="306"/>
      <c r="H215" s="71"/>
      <c r="I215" s="5"/>
      <c r="J215" s="5"/>
      <c r="K215" s="5"/>
      <c r="L215" s="5">
        <f t="shared" si="22"/>
        <v>-147</v>
      </c>
      <c r="M215" s="6">
        <f t="shared" si="23"/>
        <v>8.6583333333333339E-3</v>
      </c>
      <c r="N215" s="4"/>
    </row>
    <row r="216" spans="1:14" ht="13.5" thickBot="1" x14ac:dyDescent="0.25">
      <c r="A216" s="39">
        <f t="shared" si="21"/>
        <v>209</v>
      </c>
      <c r="B216" s="72">
        <f t="shared" si="24"/>
        <v>0</v>
      </c>
      <c r="C216" s="72">
        <f t="shared" si="25"/>
        <v>0</v>
      </c>
      <c r="D216" s="73">
        <f t="shared" si="26"/>
        <v>0</v>
      </c>
      <c r="E216" s="304">
        <f t="shared" si="27"/>
        <v>0</v>
      </c>
      <c r="F216" s="305"/>
      <c r="G216" s="306"/>
      <c r="H216" s="71"/>
      <c r="I216" s="5"/>
      <c r="J216" s="5"/>
      <c r="K216" s="5"/>
      <c r="L216" s="5">
        <f t="shared" si="22"/>
        <v>-148</v>
      </c>
      <c r="M216" s="6">
        <f t="shared" si="23"/>
        <v>8.6583333333333339E-3</v>
      </c>
      <c r="N216" s="4"/>
    </row>
    <row r="217" spans="1:14" ht="13.5" thickBot="1" x14ac:dyDescent="0.25">
      <c r="A217" s="39">
        <f t="shared" si="21"/>
        <v>210</v>
      </c>
      <c r="B217" s="72">
        <f t="shared" si="24"/>
        <v>0</v>
      </c>
      <c r="C217" s="72">
        <f t="shared" si="25"/>
        <v>0</v>
      </c>
      <c r="D217" s="73">
        <f t="shared" si="26"/>
        <v>0</v>
      </c>
      <c r="E217" s="304">
        <f t="shared" si="27"/>
        <v>0</v>
      </c>
      <c r="F217" s="305"/>
      <c r="G217" s="306"/>
      <c r="H217" s="71"/>
      <c r="I217" s="5"/>
      <c r="J217" s="5"/>
      <c r="K217" s="5"/>
      <c r="L217" s="5">
        <f t="shared" si="22"/>
        <v>-149</v>
      </c>
      <c r="M217" s="6">
        <f t="shared" si="23"/>
        <v>8.6583333333333339E-3</v>
      </c>
      <c r="N217" s="4"/>
    </row>
    <row r="218" spans="1:14" ht="13.5" thickBot="1" x14ac:dyDescent="0.25">
      <c r="A218" s="39">
        <f t="shared" si="21"/>
        <v>211</v>
      </c>
      <c r="B218" s="72">
        <f t="shared" si="24"/>
        <v>0</v>
      </c>
      <c r="C218" s="72">
        <f t="shared" si="25"/>
        <v>0</v>
      </c>
      <c r="D218" s="73">
        <f t="shared" si="26"/>
        <v>0</v>
      </c>
      <c r="E218" s="304">
        <f t="shared" si="27"/>
        <v>0</v>
      </c>
      <c r="F218" s="305"/>
      <c r="G218" s="306"/>
      <c r="H218" s="71"/>
      <c r="I218" s="5"/>
      <c r="J218" s="5"/>
      <c r="K218" s="5"/>
      <c r="L218" s="5">
        <f t="shared" si="22"/>
        <v>-150</v>
      </c>
      <c r="M218" s="6">
        <f t="shared" si="23"/>
        <v>8.6583333333333339E-3</v>
      </c>
      <c r="N218" s="4"/>
    </row>
    <row r="219" spans="1:14" ht="13.5" thickBot="1" x14ac:dyDescent="0.25">
      <c r="A219" s="39">
        <f t="shared" si="21"/>
        <v>212</v>
      </c>
      <c r="B219" s="72">
        <f t="shared" si="24"/>
        <v>0</v>
      </c>
      <c r="C219" s="72">
        <f t="shared" si="25"/>
        <v>0</v>
      </c>
      <c r="D219" s="73">
        <f t="shared" si="26"/>
        <v>0</v>
      </c>
      <c r="E219" s="304">
        <f t="shared" si="27"/>
        <v>0</v>
      </c>
      <c r="F219" s="305"/>
      <c r="G219" s="306"/>
      <c r="H219" s="71"/>
      <c r="I219" s="5"/>
      <c r="J219" s="5"/>
      <c r="K219" s="5"/>
      <c r="L219" s="5">
        <f t="shared" si="22"/>
        <v>-151</v>
      </c>
      <c r="M219" s="6">
        <f t="shared" si="23"/>
        <v>8.6583333333333339E-3</v>
      </c>
      <c r="N219" s="4"/>
    </row>
    <row r="220" spans="1:14" ht="13.5" thickBot="1" x14ac:dyDescent="0.25">
      <c r="A220" s="39">
        <f t="shared" si="21"/>
        <v>213</v>
      </c>
      <c r="B220" s="72">
        <f t="shared" si="24"/>
        <v>0</v>
      </c>
      <c r="C220" s="72">
        <f t="shared" si="25"/>
        <v>0</v>
      </c>
      <c r="D220" s="73">
        <f t="shared" si="26"/>
        <v>0</v>
      </c>
      <c r="E220" s="304">
        <f t="shared" si="27"/>
        <v>0</v>
      </c>
      <c r="F220" s="305"/>
      <c r="G220" s="306"/>
      <c r="H220" s="71"/>
      <c r="I220" s="5"/>
      <c r="J220" s="5"/>
      <c r="K220" s="5"/>
      <c r="L220" s="5">
        <f t="shared" si="22"/>
        <v>-152</v>
      </c>
      <c r="M220" s="6">
        <f t="shared" si="23"/>
        <v>8.6583333333333339E-3</v>
      </c>
      <c r="N220" s="4"/>
    </row>
    <row r="221" spans="1:14" ht="13.5" thickBot="1" x14ac:dyDescent="0.25">
      <c r="A221" s="39">
        <f t="shared" si="21"/>
        <v>214</v>
      </c>
      <c r="B221" s="72">
        <f t="shared" si="24"/>
        <v>0</v>
      </c>
      <c r="C221" s="72">
        <f t="shared" si="25"/>
        <v>0</v>
      </c>
      <c r="D221" s="73">
        <f t="shared" si="26"/>
        <v>0</v>
      </c>
      <c r="E221" s="304">
        <f t="shared" si="27"/>
        <v>0</v>
      </c>
      <c r="F221" s="305"/>
      <c r="G221" s="306"/>
      <c r="H221" s="71"/>
      <c r="I221" s="5"/>
      <c r="J221" s="5"/>
      <c r="K221" s="5"/>
      <c r="L221" s="5">
        <f t="shared" si="22"/>
        <v>-153</v>
      </c>
      <c r="M221" s="6">
        <f t="shared" si="23"/>
        <v>8.6583333333333339E-3</v>
      </c>
      <c r="N221" s="4"/>
    </row>
    <row r="222" spans="1:14" ht="13.5" thickBot="1" x14ac:dyDescent="0.25">
      <c r="A222" s="39">
        <f t="shared" si="21"/>
        <v>215</v>
      </c>
      <c r="B222" s="72">
        <f t="shared" si="24"/>
        <v>0</v>
      </c>
      <c r="C222" s="72">
        <f t="shared" si="25"/>
        <v>0</v>
      </c>
      <c r="D222" s="73">
        <f t="shared" si="26"/>
        <v>0</v>
      </c>
      <c r="E222" s="304">
        <f t="shared" si="27"/>
        <v>0</v>
      </c>
      <c r="F222" s="305"/>
      <c r="G222" s="306"/>
      <c r="H222" s="71"/>
      <c r="I222" s="5"/>
      <c r="J222" s="5"/>
      <c r="K222" s="5"/>
      <c r="L222" s="5">
        <f t="shared" si="22"/>
        <v>-154</v>
      </c>
      <c r="M222" s="6">
        <f t="shared" si="23"/>
        <v>8.6583333333333339E-3</v>
      </c>
      <c r="N222" s="4"/>
    </row>
    <row r="223" spans="1:14" ht="13.5" thickBot="1" x14ac:dyDescent="0.25">
      <c r="A223" s="39">
        <f t="shared" si="21"/>
        <v>216</v>
      </c>
      <c r="B223" s="72">
        <f t="shared" si="24"/>
        <v>0</v>
      </c>
      <c r="C223" s="72">
        <f t="shared" si="25"/>
        <v>0</v>
      </c>
      <c r="D223" s="73">
        <f t="shared" si="26"/>
        <v>0</v>
      </c>
      <c r="E223" s="304">
        <f t="shared" si="27"/>
        <v>0</v>
      </c>
      <c r="F223" s="305"/>
      <c r="G223" s="306"/>
      <c r="H223" s="71"/>
      <c r="I223" s="5"/>
      <c r="J223" s="5"/>
      <c r="K223" s="5"/>
      <c r="L223" s="5">
        <f t="shared" si="22"/>
        <v>-155</v>
      </c>
      <c r="M223" s="6">
        <f t="shared" si="23"/>
        <v>8.6583333333333339E-3</v>
      </c>
      <c r="N223" s="4"/>
    </row>
    <row r="224" spans="1:14" ht="13.5" thickBot="1" x14ac:dyDescent="0.25">
      <c r="A224" s="39">
        <f t="shared" si="21"/>
        <v>217</v>
      </c>
      <c r="B224" s="72">
        <f t="shared" si="24"/>
        <v>0</v>
      </c>
      <c r="C224" s="72">
        <f t="shared" si="25"/>
        <v>0</v>
      </c>
      <c r="D224" s="73">
        <f t="shared" si="26"/>
        <v>0</v>
      </c>
      <c r="E224" s="304">
        <f t="shared" si="27"/>
        <v>0</v>
      </c>
      <c r="F224" s="305"/>
      <c r="G224" s="306"/>
      <c r="H224" s="71"/>
      <c r="I224" s="5"/>
      <c r="J224" s="5"/>
      <c r="K224" s="5"/>
      <c r="L224" s="5">
        <f t="shared" si="22"/>
        <v>-156</v>
      </c>
      <c r="M224" s="6">
        <f t="shared" si="23"/>
        <v>8.6583333333333339E-3</v>
      </c>
      <c r="N224" s="4"/>
    </row>
    <row r="225" spans="1:14" ht="13.5" thickBot="1" x14ac:dyDescent="0.25">
      <c r="A225" s="39">
        <f t="shared" si="21"/>
        <v>218</v>
      </c>
      <c r="B225" s="72">
        <f t="shared" si="24"/>
        <v>0</v>
      </c>
      <c r="C225" s="72">
        <f t="shared" si="25"/>
        <v>0</v>
      </c>
      <c r="D225" s="73">
        <f t="shared" si="26"/>
        <v>0</v>
      </c>
      <c r="E225" s="304">
        <f t="shared" si="27"/>
        <v>0</v>
      </c>
      <c r="F225" s="305"/>
      <c r="G225" s="306"/>
      <c r="H225" s="71"/>
      <c r="I225" s="5"/>
      <c r="J225" s="5"/>
      <c r="K225" s="5"/>
      <c r="L225" s="5">
        <f t="shared" si="22"/>
        <v>-157</v>
      </c>
      <c r="M225" s="6">
        <f t="shared" si="23"/>
        <v>8.6583333333333339E-3</v>
      </c>
      <c r="N225" s="4"/>
    </row>
    <row r="226" spans="1:14" ht="13.5" thickBot="1" x14ac:dyDescent="0.25">
      <c r="A226" s="39">
        <f t="shared" si="21"/>
        <v>219</v>
      </c>
      <c r="B226" s="72">
        <f t="shared" si="24"/>
        <v>0</v>
      </c>
      <c r="C226" s="72">
        <f t="shared" si="25"/>
        <v>0</v>
      </c>
      <c r="D226" s="73">
        <f t="shared" si="26"/>
        <v>0</v>
      </c>
      <c r="E226" s="304">
        <f t="shared" si="27"/>
        <v>0</v>
      </c>
      <c r="F226" s="305"/>
      <c r="G226" s="306"/>
      <c r="H226" s="71"/>
      <c r="I226" s="5"/>
      <c r="J226" s="5"/>
      <c r="K226" s="5"/>
      <c r="L226" s="5">
        <f t="shared" si="22"/>
        <v>-158</v>
      </c>
      <c r="M226" s="6">
        <f t="shared" si="23"/>
        <v>8.6583333333333339E-3</v>
      </c>
      <c r="N226" s="4"/>
    </row>
    <row r="227" spans="1:14" ht="13.5" thickBot="1" x14ac:dyDescent="0.25">
      <c r="A227" s="39">
        <f t="shared" si="21"/>
        <v>220</v>
      </c>
      <c r="B227" s="72">
        <f t="shared" si="24"/>
        <v>0</v>
      </c>
      <c r="C227" s="72">
        <f t="shared" si="25"/>
        <v>0</v>
      </c>
      <c r="D227" s="73">
        <f t="shared" si="26"/>
        <v>0</v>
      </c>
      <c r="E227" s="304">
        <f t="shared" si="27"/>
        <v>0</v>
      </c>
      <c r="F227" s="305"/>
      <c r="G227" s="306"/>
      <c r="H227" s="71"/>
      <c r="I227" s="5"/>
      <c r="J227" s="5"/>
      <c r="K227" s="5"/>
      <c r="L227" s="5">
        <f t="shared" si="22"/>
        <v>-159</v>
      </c>
      <c r="M227" s="6">
        <f t="shared" si="23"/>
        <v>8.6583333333333339E-3</v>
      </c>
      <c r="N227" s="4"/>
    </row>
    <row r="228" spans="1:14" ht="13.5" thickBot="1" x14ac:dyDescent="0.25">
      <c r="A228" s="39">
        <f t="shared" si="21"/>
        <v>221</v>
      </c>
      <c r="B228" s="72">
        <f t="shared" si="24"/>
        <v>0</v>
      </c>
      <c r="C228" s="72">
        <f t="shared" si="25"/>
        <v>0</v>
      </c>
      <c r="D228" s="73">
        <f t="shared" si="26"/>
        <v>0</v>
      </c>
      <c r="E228" s="304">
        <f t="shared" si="27"/>
        <v>0</v>
      </c>
      <c r="F228" s="305"/>
      <c r="G228" s="306"/>
      <c r="H228" s="71"/>
      <c r="I228" s="5"/>
      <c r="J228" s="5"/>
      <c r="K228" s="5"/>
      <c r="L228" s="5">
        <f t="shared" si="22"/>
        <v>-160</v>
      </c>
      <c r="M228" s="6">
        <f t="shared" si="23"/>
        <v>8.6583333333333339E-3</v>
      </c>
      <c r="N228" s="4"/>
    </row>
    <row r="229" spans="1:14" ht="13.5" thickBot="1" x14ac:dyDescent="0.25">
      <c r="A229" s="39">
        <f t="shared" si="21"/>
        <v>222</v>
      </c>
      <c r="B229" s="72">
        <f t="shared" si="24"/>
        <v>0</v>
      </c>
      <c r="C229" s="72">
        <f t="shared" si="25"/>
        <v>0</v>
      </c>
      <c r="D229" s="73">
        <f t="shared" si="26"/>
        <v>0</v>
      </c>
      <c r="E229" s="304">
        <f t="shared" si="27"/>
        <v>0</v>
      </c>
      <c r="F229" s="305"/>
      <c r="G229" s="306"/>
      <c r="H229" s="71"/>
      <c r="I229" s="5"/>
      <c r="J229" s="5"/>
      <c r="K229" s="5"/>
      <c r="L229" s="5">
        <f t="shared" si="22"/>
        <v>-161</v>
      </c>
      <c r="M229" s="6">
        <f t="shared" si="23"/>
        <v>8.6583333333333339E-3</v>
      </c>
      <c r="N229" s="4"/>
    </row>
    <row r="230" spans="1:14" ht="13.5" thickBot="1" x14ac:dyDescent="0.25">
      <c r="A230" s="39">
        <f t="shared" si="21"/>
        <v>223</v>
      </c>
      <c r="B230" s="72">
        <f t="shared" si="24"/>
        <v>0</v>
      </c>
      <c r="C230" s="72">
        <f t="shared" si="25"/>
        <v>0</v>
      </c>
      <c r="D230" s="73">
        <f t="shared" si="26"/>
        <v>0</v>
      </c>
      <c r="E230" s="304">
        <f t="shared" si="27"/>
        <v>0</v>
      </c>
      <c r="F230" s="305"/>
      <c r="G230" s="306"/>
      <c r="H230" s="71"/>
      <c r="I230" s="5"/>
      <c r="J230" s="5"/>
      <c r="K230" s="5"/>
      <c r="L230" s="5">
        <f t="shared" si="22"/>
        <v>-162</v>
      </c>
      <c r="M230" s="6">
        <f t="shared" si="23"/>
        <v>8.6583333333333339E-3</v>
      </c>
      <c r="N230" s="4"/>
    </row>
    <row r="231" spans="1:14" ht="13.5" thickBot="1" x14ac:dyDescent="0.25">
      <c r="A231" s="39">
        <f t="shared" si="21"/>
        <v>224</v>
      </c>
      <c r="B231" s="72">
        <f t="shared" si="24"/>
        <v>0</v>
      </c>
      <c r="C231" s="72">
        <f t="shared" si="25"/>
        <v>0</v>
      </c>
      <c r="D231" s="73">
        <f t="shared" si="26"/>
        <v>0</v>
      </c>
      <c r="E231" s="304">
        <f t="shared" si="27"/>
        <v>0</v>
      </c>
      <c r="F231" s="305"/>
      <c r="G231" s="306"/>
      <c r="H231" s="71"/>
      <c r="I231" s="5"/>
      <c r="J231" s="5"/>
      <c r="K231" s="5"/>
      <c r="L231" s="5">
        <f t="shared" si="22"/>
        <v>-163</v>
      </c>
      <c r="M231" s="6">
        <f t="shared" si="23"/>
        <v>8.6583333333333339E-3</v>
      </c>
      <c r="N231" s="4"/>
    </row>
    <row r="232" spans="1:14" ht="13.5" thickBot="1" x14ac:dyDescent="0.25">
      <c r="A232" s="39">
        <f t="shared" si="21"/>
        <v>225</v>
      </c>
      <c r="B232" s="72">
        <f t="shared" si="24"/>
        <v>0</v>
      </c>
      <c r="C232" s="72">
        <f t="shared" si="25"/>
        <v>0</v>
      </c>
      <c r="D232" s="73">
        <f t="shared" si="26"/>
        <v>0</v>
      </c>
      <c r="E232" s="304">
        <f t="shared" si="27"/>
        <v>0</v>
      </c>
      <c r="F232" s="305"/>
      <c r="G232" s="306"/>
      <c r="H232" s="71"/>
      <c r="I232" s="5"/>
      <c r="J232" s="5"/>
      <c r="K232" s="5"/>
      <c r="L232" s="5">
        <f t="shared" si="22"/>
        <v>-164</v>
      </c>
      <c r="M232" s="6">
        <f t="shared" si="23"/>
        <v>8.6583333333333339E-3</v>
      </c>
      <c r="N232" s="4"/>
    </row>
    <row r="233" spans="1:14" ht="13.5" thickBot="1" x14ac:dyDescent="0.25">
      <c r="A233" s="39">
        <f t="shared" si="21"/>
        <v>226</v>
      </c>
      <c r="B233" s="72">
        <f t="shared" si="24"/>
        <v>0</v>
      </c>
      <c r="C233" s="72">
        <f t="shared" si="25"/>
        <v>0</v>
      </c>
      <c r="D233" s="73">
        <f t="shared" si="26"/>
        <v>0</v>
      </c>
      <c r="E233" s="304">
        <f t="shared" si="27"/>
        <v>0</v>
      </c>
      <c r="F233" s="305"/>
      <c r="G233" s="306"/>
      <c r="H233" s="71"/>
      <c r="I233" s="5"/>
      <c r="J233" s="5"/>
      <c r="K233" s="5"/>
      <c r="L233" s="5">
        <f t="shared" si="22"/>
        <v>-165</v>
      </c>
      <c r="M233" s="6">
        <f t="shared" si="23"/>
        <v>8.6583333333333339E-3</v>
      </c>
      <c r="N233" s="4"/>
    </row>
    <row r="234" spans="1:14" ht="13.5" thickBot="1" x14ac:dyDescent="0.25">
      <c r="A234" s="39">
        <f t="shared" si="21"/>
        <v>227</v>
      </c>
      <c r="B234" s="72">
        <f t="shared" si="24"/>
        <v>0</v>
      </c>
      <c r="C234" s="72">
        <f t="shared" si="25"/>
        <v>0</v>
      </c>
      <c r="D234" s="73">
        <f t="shared" si="26"/>
        <v>0</v>
      </c>
      <c r="E234" s="304">
        <f t="shared" si="27"/>
        <v>0</v>
      </c>
      <c r="F234" s="305"/>
      <c r="G234" s="306"/>
      <c r="H234" s="71"/>
      <c r="I234" s="5"/>
      <c r="J234" s="5"/>
      <c r="K234" s="5"/>
      <c r="L234" s="5">
        <f t="shared" si="22"/>
        <v>-166</v>
      </c>
      <c r="M234" s="6">
        <f t="shared" si="23"/>
        <v>8.6583333333333339E-3</v>
      </c>
      <c r="N234" s="4"/>
    </row>
    <row r="235" spans="1:14" ht="13.5" thickBot="1" x14ac:dyDescent="0.25">
      <c r="A235" s="39">
        <f t="shared" si="21"/>
        <v>228</v>
      </c>
      <c r="B235" s="72">
        <f t="shared" si="24"/>
        <v>0</v>
      </c>
      <c r="C235" s="72">
        <f t="shared" si="25"/>
        <v>0</v>
      </c>
      <c r="D235" s="73">
        <f t="shared" si="26"/>
        <v>0</v>
      </c>
      <c r="E235" s="304">
        <f t="shared" si="27"/>
        <v>0</v>
      </c>
      <c r="F235" s="305"/>
      <c r="G235" s="306"/>
      <c r="H235" s="71"/>
      <c r="I235" s="5"/>
      <c r="J235" s="5"/>
      <c r="K235" s="5"/>
      <c r="L235" s="5">
        <f t="shared" si="22"/>
        <v>-167</v>
      </c>
      <c r="M235" s="6">
        <f t="shared" si="23"/>
        <v>8.6583333333333339E-3</v>
      </c>
      <c r="N235" s="4"/>
    </row>
    <row r="236" spans="1:14" ht="13.5" thickBot="1" x14ac:dyDescent="0.25">
      <c r="A236" s="39">
        <f t="shared" si="21"/>
        <v>229</v>
      </c>
      <c r="B236" s="72">
        <f t="shared" si="24"/>
        <v>0</v>
      </c>
      <c r="C236" s="72">
        <f t="shared" si="25"/>
        <v>0</v>
      </c>
      <c r="D236" s="73">
        <f t="shared" si="26"/>
        <v>0</v>
      </c>
      <c r="E236" s="304">
        <f t="shared" si="27"/>
        <v>0</v>
      </c>
      <c r="F236" s="305"/>
      <c r="G236" s="306"/>
      <c r="H236" s="71"/>
      <c r="I236" s="5"/>
      <c r="J236" s="5"/>
      <c r="K236" s="5"/>
      <c r="L236" s="5">
        <f t="shared" si="22"/>
        <v>-168</v>
      </c>
      <c r="M236" s="6">
        <f t="shared" si="23"/>
        <v>8.6583333333333339E-3</v>
      </c>
      <c r="N236" s="4"/>
    </row>
    <row r="237" spans="1:14" ht="13.5" thickBot="1" x14ac:dyDescent="0.25">
      <c r="A237" s="39">
        <f t="shared" si="21"/>
        <v>230</v>
      </c>
      <c r="B237" s="72">
        <f t="shared" si="24"/>
        <v>0</v>
      </c>
      <c r="C237" s="72">
        <f t="shared" si="25"/>
        <v>0</v>
      </c>
      <c r="D237" s="73">
        <f t="shared" si="26"/>
        <v>0</v>
      </c>
      <c r="E237" s="304">
        <f t="shared" si="27"/>
        <v>0</v>
      </c>
      <c r="F237" s="305"/>
      <c r="G237" s="306"/>
      <c r="H237" s="71"/>
      <c r="I237" s="5"/>
      <c r="J237" s="5"/>
      <c r="K237" s="5"/>
      <c r="L237" s="5">
        <f t="shared" si="22"/>
        <v>-169</v>
      </c>
      <c r="M237" s="6">
        <f t="shared" si="23"/>
        <v>8.6583333333333339E-3</v>
      </c>
      <c r="N237" s="4"/>
    </row>
    <row r="238" spans="1:14" ht="13.5" thickBot="1" x14ac:dyDescent="0.25">
      <c r="A238" s="39">
        <f t="shared" si="21"/>
        <v>231</v>
      </c>
      <c r="B238" s="72">
        <f t="shared" si="24"/>
        <v>0</v>
      </c>
      <c r="C238" s="72">
        <f t="shared" si="25"/>
        <v>0</v>
      </c>
      <c r="D238" s="73">
        <f t="shared" si="26"/>
        <v>0</v>
      </c>
      <c r="E238" s="304">
        <f t="shared" si="27"/>
        <v>0</v>
      </c>
      <c r="F238" s="305"/>
      <c r="G238" s="306"/>
      <c r="H238" s="71"/>
      <c r="I238" s="5"/>
      <c r="J238" s="5"/>
      <c r="K238" s="5"/>
      <c r="L238" s="5">
        <f t="shared" si="22"/>
        <v>-170</v>
      </c>
      <c r="M238" s="6">
        <f t="shared" si="23"/>
        <v>8.6583333333333339E-3</v>
      </c>
      <c r="N238" s="4"/>
    </row>
    <row r="239" spans="1:14" ht="13.5" thickBot="1" x14ac:dyDescent="0.25">
      <c r="A239" s="39">
        <f t="shared" si="21"/>
        <v>232</v>
      </c>
      <c r="B239" s="72">
        <f t="shared" si="24"/>
        <v>0</v>
      </c>
      <c r="C239" s="72">
        <f t="shared" si="25"/>
        <v>0</v>
      </c>
      <c r="D239" s="73">
        <f t="shared" si="26"/>
        <v>0</v>
      </c>
      <c r="E239" s="304">
        <f t="shared" si="27"/>
        <v>0</v>
      </c>
      <c r="F239" s="305"/>
      <c r="G239" s="306"/>
      <c r="H239" s="71"/>
      <c r="I239" s="5"/>
      <c r="J239" s="5"/>
      <c r="K239" s="5"/>
      <c r="L239" s="5">
        <f t="shared" si="22"/>
        <v>-171</v>
      </c>
      <c r="M239" s="6">
        <f t="shared" si="23"/>
        <v>8.6583333333333339E-3</v>
      </c>
      <c r="N239" s="4"/>
    </row>
    <row r="240" spans="1:14" ht="13.5" thickBot="1" x14ac:dyDescent="0.25">
      <c r="A240" s="39">
        <f t="shared" si="21"/>
        <v>233</v>
      </c>
      <c r="B240" s="72">
        <f t="shared" si="24"/>
        <v>0</v>
      </c>
      <c r="C240" s="72">
        <f t="shared" si="25"/>
        <v>0</v>
      </c>
      <c r="D240" s="73">
        <f t="shared" si="26"/>
        <v>0</v>
      </c>
      <c r="E240" s="304">
        <f t="shared" si="27"/>
        <v>0</v>
      </c>
      <c r="F240" s="305"/>
      <c r="G240" s="306"/>
      <c r="H240" s="71"/>
      <c r="I240" s="5"/>
      <c r="J240" s="5"/>
      <c r="K240" s="5"/>
      <c r="L240" s="5">
        <f t="shared" si="22"/>
        <v>-172</v>
      </c>
      <c r="M240" s="6">
        <f t="shared" si="23"/>
        <v>8.6583333333333339E-3</v>
      </c>
      <c r="N240" s="4"/>
    </row>
    <row r="241" spans="1:14" ht="13.5" thickBot="1" x14ac:dyDescent="0.25">
      <c r="A241" s="39">
        <f t="shared" si="21"/>
        <v>234</v>
      </c>
      <c r="B241" s="72">
        <f t="shared" si="24"/>
        <v>0</v>
      </c>
      <c r="C241" s="72">
        <f t="shared" si="25"/>
        <v>0</v>
      </c>
      <c r="D241" s="73">
        <f t="shared" si="26"/>
        <v>0</v>
      </c>
      <c r="E241" s="304">
        <f t="shared" si="27"/>
        <v>0</v>
      </c>
      <c r="F241" s="305"/>
      <c r="G241" s="306"/>
      <c r="H241" s="71"/>
      <c r="I241" s="5"/>
      <c r="J241" s="5"/>
      <c r="K241" s="5"/>
      <c r="L241" s="5">
        <f t="shared" si="22"/>
        <v>-173</v>
      </c>
      <c r="M241" s="6">
        <f t="shared" si="23"/>
        <v>8.6583333333333339E-3</v>
      </c>
      <c r="N241" s="4"/>
    </row>
    <row r="242" spans="1:14" ht="13.5" thickBot="1" x14ac:dyDescent="0.25">
      <c r="A242" s="39">
        <f t="shared" si="21"/>
        <v>235</v>
      </c>
      <c r="B242" s="72">
        <f t="shared" si="24"/>
        <v>0</v>
      </c>
      <c r="C242" s="72">
        <f t="shared" si="25"/>
        <v>0</v>
      </c>
      <c r="D242" s="73">
        <f t="shared" si="26"/>
        <v>0</v>
      </c>
      <c r="E242" s="304">
        <f t="shared" si="27"/>
        <v>0</v>
      </c>
      <c r="F242" s="305"/>
      <c r="G242" s="306"/>
      <c r="H242" s="71"/>
      <c r="I242" s="5"/>
      <c r="J242" s="5"/>
      <c r="K242" s="5"/>
      <c r="L242" s="5">
        <f t="shared" si="22"/>
        <v>-174</v>
      </c>
      <c r="M242" s="6">
        <f t="shared" si="23"/>
        <v>8.6583333333333339E-3</v>
      </c>
      <c r="N242" s="4"/>
    </row>
    <row r="243" spans="1:14" ht="13.5" thickBot="1" x14ac:dyDescent="0.25">
      <c r="A243" s="39">
        <f t="shared" si="21"/>
        <v>236</v>
      </c>
      <c r="B243" s="72">
        <f t="shared" si="24"/>
        <v>0</v>
      </c>
      <c r="C243" s="72">
        <f t="shared" si="25"/>
        <v>0</v>
      </c>
      <c r="D243" s="73">
        <f t="shared" si="26"/>
        <v>0</v>
      </c>
      <c r="E243" s="304">
        <f t="shared" si="27"/>
        <v>0</v>
      </c>
      <c r="F243" s="305"/>
      <c r="G243" s="306"/>
      <c r="H243" s="71"/>
      <c r="I243" s="5"/>
      <c r="J243" s="5"/>
      <c r="K243" s="5"/>
      <c r="L243" s="5">
        <f t="shared" si="22"/>
        <v>-175</v>
      </c>
      <c r="M243" s="6">
        <f t="shared" si="23"/>
        <v>8.6583333333333339E-3</v>
      </c>
      <c r="N243" s="4"/>
    </row>
    <row r="244" spans="1:14" ht="13.5" thickBot="1" x14ac:dyDescent="0.25">
      <c r="A244" s="39">
        <f t="shared" si="21"/>
        <v>237</v>
      </c>
      <c r="B244" s="72">
        <f t="shared" si="24"/>
        <v>0</v>
      </c>
      <c r="C244" s="72">
        <f t="shared" si="25"/>
        <v>0</v>
      </c>
      <c r="D244" s="73">
        <f t="shared" si="26"/>
        <v>0</v>
      </c>
      <c r="E244" s="304">
        <f t="shared" si="27"/>
        <v>0</v>
      </c>
      <c r="F244" s="305"/>
      <c r="G244" s="306"/>
      <c r="H244" s="71"/>
      <c r="I244" s="5"/>
      <c r="J244" s="5"/>
      <c r="K244" s="5"/>
      <c r="L244" s="5">
        <f t="shared" si="22"/>
        <v>-176</v>
      </c>
      <c r="M244" s="6">
        <f t="shared" si="23"/>
        <v>8.6583333333333339E-3</v>
      </c>
      <c r="N244" s="4"/>
    </row>
    <row r="245" spans="1:14" ht="13.5" thickBot="1" x14ac:dyDescent="0.25">
      <c r="A245" s="39">
        <f t="shared" si="21"/>
        <v>238</v>
      </c>
      <c r="B245" s="72">
        <f t="shared" si="24"/>
        <v>0</v>
      </c>
      <c r="C245" s="72">
        <f t="shared" si="25"/>
        <v>0</v>
      </c>
      <c r="D245" s="73">
        <f t="shared" si="26"/>
        <v>0</v>
      </c>
      <c r="E245" s="304">
        <f t="shared" si="27"/>
        <v>0</v>
      </c>
      <c r="F245" s="305"/>
      <c r="G245" s="306"/>
      <c r="H245" s="71"/>
      <c r="I245" s="5"/>
      <c r="J245" s="5"/>
      <c r="K245" s="5"/>
      <c r="L245" s="5">
        <f t="shared" si="22"/>
        <v>-177</v>
      </c>
      <c r="M245" s="6">
        <f t="shared" si="23"/>
        <v>8.6583333333333339E-3</v>
      </c>
      <c r="N245" s="4"/>
    </row>
    <row r="246" spans="1:14" ht="13.5" thickBot="1" x14ac:dyDescent="0.25">
      <c r="A246" s="39">
        <f t="shared" si="21"/>
        <v>239</v>
      </c>
      <c r="B246" s="72">
        <f t="shared" si="24"/>
        <v>0</v>
      </c>
      <c r="C246" s="72">
        <f t="shared" si="25"/>
        <v>0</v>
      </c>
      <c r="D246" s="73">
        <f t="shared" si="26"/>
        <v>0</v>
      </c>
      <c r="E246" s="304">
        <f t="shared" si="27"/>
        <v>0</v>
      </c>
      <c r="F246" s="305"/>
      <c r="G246" s="306"/>
      <c r="H246" s="71"/>
      <c r="I246" s="5"/>
      <c r="J246" s="5"/>
      <c r="K246" s="5"/>
      <c r="L246" s="5">
        <f t="shared" si="22"/>
        <v>-178</v>
      </c>
      <c r="M246" s="6">
        <f t="shared" si="23"/>
        <v>8.6583333333333339E-3</v>
      </c>
      <c r="N246" s="4"/>
    </row>
    <row r="247" spans="1:14" ht="13.5" thickBot="1" x14ac:dyDescent="0.25">
      <c r="A247" s="39">
        <f t="shared" ref="A247:A310" si="28">A246+1</f>
        <v>240</v>
      </c>
      <c r="B247" s="72">
        <f t="shared" ref="B247:B306" si="29">IF(OR(B246&lt;0,B246&lt;E246),0,(IF(H246=0,B246-D246,B246-H246-D246)))</f>
        <v>0</v>
      </c>
      <c r="C247" s="72">
        <f t="shared" ref="C247:C306" si="30">B247*M247</f>
        <v>0</v>
      </c>
      <c r="D247" s="73">
        <f t="shared" ref="D247:D306" si="31">IF(B247&lt;=D246,B247,E247-C247)</f>
        <v>0</v>
      </c>
      <c r="E247" s="304">
        <f t="shared" ref="E247:E306" si="32">IF(B247&lt;=D246,B247+C247,IF($L$3=1,B247*(M247/(1-(1+M247)^-(L247-0))),$B$3*($M$8/(1-(1+$M$8)^-($L$8-0)))))</f>
        <v>0</v>
      </c>
      <c r="F247" s="305"/>
      <c r="G247" s="306"/>
      <c r="H247" s="76"/>
      <c r="I247" s="5"/>
      <c r="J247" s="5"/>
      <c r="K247" s="5"/>
      <c r="L247" s="5">
        <f t="shared" ref="L247:L310" si="33">L246-1</f>
        <v>-179</v>
      </c>
      <c r="M247" s="6">
        <f t="shared" ref="M247:M310" si="34">M246</f>
        <v>8.6583333333333339E-3</v>
      </c>
      <c r="N247" s="4"/>
    </row>
    <row r="248" spans="1:14" ht="13.5" thickBot="1" x14ac:dyDescent="0.25">
      <c r="A248" s="39">
        <f t="shared" si="28"/>
        <v>241</v>
      </c>
      <c r="B248" s="72">
        <f t="shared" si="29"/>
        <v>0</v>
      </c>
      <c r="C248" s="72">
        <f t="shared" si="30"/>
        <v>0</v>
      </c>
      <c r="D248" s="73">
        <f t="shared" si="31"/>
        <v>0</v>
      </c>
      <c r="E248" s="304">
        <f t="shared" si="32"/>
        <v>0</v>
      </c>
      <c r="F248" s="305"/>
      <c r="G248" s="306"/>
      <c r="H248" s="76"/>
      <c r="I248" s="5"/>
      <c r="J248" s="5"/>
      <c r="K248" s="5"/>
      <c r="L248" s="5">
        <f t="shared" si="33"/>
        <v>-180</v>
      </c>
      <c r="M248" s="6">
        <f t="shared" si="34"/>
        <v>8.6583333333333339E-3</v>
      </c>
      <c r="N248" s="4"/>
    </row>
    <row r="249" spans="1:14" ht="13.5" thickBot="1" x14ac:dyDescent="0.25">
      <c r="A249" s="39">
        <f t="shared" si="28"/>
        <v>242</v>
      </c>
      <c r="B249" s="72">
        <f t="shared" si="29"/>
        <v>0</v>
      </c>
      <c r="C249" s="72">
        <f t="shared" si="30"/>
        <v>0</v>
      </c>
      <c r="D249" s="73">
        <f t="shared" si="31"/>
        <v>0</v>
      </c>
      <c r="E249" s="304">
        <f t="shared" si="32"/>
        <v>0</v>
      </c>
      <c r="F249" s="305"/>
      <c r="G249" s="306"/>
      <c r="H249" s="76"/>
      <c r="I249" s="5"/>
      <c r="J249" s="5"/>
      <c r="K249" s="5"/>
      <c r="L249" s="5">
        <f t="shared" si="33"/>
        <v>-181</v>
      </c>
      <c r="M249" s="6">
        <f t="shared" si="34"/>
        <v>8.6583333333333339E-3</v>
      </c>
      <c r="N249" s="4"/>
    </row>
    <row r="250" spans="1:14" ht="13.5" thickBot="1" x14ac:dyDescent="0.25">
      <c r="A250" s="39">
        <f t="shared" si="28"/>
        <v>243</v>
      </c>
      <c r="B250" s="72">
        <f t="shared" si="29"/>
        <v>0</v>
      </c>
      <c r="C250" s="72">
        <f t="shared" si="30"/>
        <v>0</v>
      </c>
      <c r="D250" s="73">
        <f t="shared" si="31"/>
        <v>0</v>
      </c>
      <c r="E250" s="304">
        <f t="shared" si="32"/>
        <v>0</v>
      </c>
      <c r="F250" s="305"/>
      <c r="G250" s="306"/>
      <c r="H250" s="76"/>
      <c r="I250" s="5"/>
      <c r="J250" s="5"/>
      <c r="K250" s="5"/>
      <c r="L250" s="5">
        <f t="shared" si="33"/>
        <v>-182</v>
      </c>
      <c r="M250" s="6">
        <f t="shared" si="34"/>
        <v>8.6583333333333339E-3</v>
      </c>
      <c r="N250" s="4"/>
    </row>
    <row r="251" spans="1:14" ht="13.5" thickBot="1" x14ac:dyDescent="0.25">
      <c r="A251" s="39">
        <f t="shared" si="28"/>
        <v>244</v>
      </c>
      <c r="B251" s="72">
        <f t="shared" si="29"/>
        <v>0</v>
      </c>
      <c r="C251" s="72">
        <f t="shared" si="30"/>
        <v>0</v>
      </c>
      <c r="D251" s="73">
        <f t="shared" si="31"/>
        <v>0</v>
      </c>
      <c r="E251" s="304">
        <f t="shared" si="32"/>
        <v>0</v>
      </c>
      <c r="F251" s="305"/>
      <c r="G251" s="306"/>
      <c r="H251" s="76"/>
      <c r="I251" s="5"/>
      <c r="J251" s="5"/>
      <c r="K251" s="5"/>
      <c r="L251" s="5">
        <f t="shared" si="33"/>
        <v>-183</v>
      </c>
      <c r="M251" s="6">
        <f t="shared" si="34"/>
        <v>8.6583333333333339E-3</v>
      </c>
      <c r="N251" s="4"/>
    </row>
    <row r="252" spans="1:14" ht="13.5" thickBot="1" x14ac:dyDescent="0.25">
      <c r="A252" s="39">
        <f t="shared" si="28"/>
        <v>245</v>
      </c>
      <c r="B252" s="72">
        <f t="shared" si="29"/>
        <v>0</v>
      </c>
      <c r="C252" s="72">
        <f t="shared" si="30"/>
        <v>0</v>
      </c>
      <c r="D252" s="73">
        <f t="shared" si="31"/>
        <v>0</v>
      </c>
      <c r="E252" s="304">
        <f t="shared" si="32"/>
        <v>0</v>
      </c>
      <c r="F252" s="305"/>
      <c r="G252" s="306"/>
      <c r="H252" s="76"/>
      <c r="I252" s="5"/>
      <c r="J252" s="5"/>
      <c r="K252" s="5"/>
      <c r="L252" s="5">
        <f t="shared" si="33"/>
        <v>-184</v>
      </c>
      <c r="M252" s="6">
        <f t="shared" si="34"/>
        <v>8.6583333333333339E-3</v>
      </c>
      <c r="N252" s="4"/>
    </row>
    <row r="253" spans="1:14" ht="13.5" thickBot="1" x14ac:dyDescent="0.25">
      <c r="A253" s="39">
        <f t="shared" si="28"/>
        <v>246</v>
      </c>
      <c r="B253" s="72">
        <f t="shared" si="29"/>
        <v>0</v>
      </c>
      <c r="C253" s="72">
        <f t="shared" si="30"/>
        <v>0</v>
      </c>
      <c r="D253" s="73">
        <f t="shared" si="31"/>
        <v>0</v>
      </c>
      <c r="E253" s="304">
        <f t="shared" si="32"/>
        <v>0</v>
      </c>
      <c r="F253" s="305"/>
      <c r="G253" s="306"/>
      <c r="H253" s="76"/>
      <c r="I253" s="5"/>
      <c r="J253" s="5"/>
      <c r="K253" s="5"/>
      <c r="L253" s="5">
        <f t="shared" si="33"/>
        <v>-185</v>
      </c>
      <c r="M253" s="6">
        <f t="shared" si="34"/>
        <v>8.6583333333333339E-3</v>
      </c>
      <c r="N253" s="4"/>
    </row>
    <row r="254" spans="1:14" ht="13.5" thickBot="1" x14ac:dyDescent="0.25">
      <c r="A254" s="39">
        <f t="shared" si="28"/>
        <v>247</v>
      </c>
      <c r="B254" s="72">
        <f t="shared" si="29"/>
        <v>0</v>
      </c>
      <c r="C254" s="72">
        <f t="shared" si="30"/>
        <v>0</v>
      </c>
      <c r="D254" s="73">
        <f t="shared" si="31"/>
        <v>0</v>
      </c>
      <c r="E254" s="304">
        <f t="shared" si="32"/>
        <v>0</v>
      </c>
      <c r="F254" s="305"/>
      <c r="G254" s="306"/>
      <c r="H254" s="76"/>
      <c r="I254" s="5"/>
      <c r="J254" s="5"/>
      <c r="K254" s="5"/>
      <c r="L254" s="5">
        <f t="shared" si="33"/>
        <v>-186</v>
      </c>
      <c r="M254" s="6">
        <f t="shared" si="34"/>
        <v>8.6583333333333339E-3</v>
      </c>
      <c r="N254" s="4"/>
    </row>
    <row r="255" spans="1:14" ht="13.5" thickBot="1" x14ac:dyDescent="0.25">
      <c r="A255" s="39">
        <f t="shared" si="28"/>
        <v>248</v>
      </c>
      <c r="B255" s="72">
        <f t="shared" si="29"/>
        <v>0</v>
      </c>
      <c r="C255" s="72">
        <f t="shared" si="30"/>
        <v>0</v>
      </c>
      <c r="D255" s="73">
        <f t="shared" si="31"/>
        <v>0</v>
      </c>
      <c r="E255" s="304">
        <f t="shared" si="32"/>
        <v>0</v>
      </c>
      <c r="F255" s="305"/>
      <c r="G255" s="306"/>
      <c r="H255" s="76"/>
      <c r="I255" s="5"/>
      <c r="J255" s="5"/>
      <c r="K255" s="5"/>
      <c r="L255" s="5">
        <f t="shared" si="33"/>
        <v>-187</v>
      </c>
      <c r="M255" s="6">
        <f t="shared" si="34"/>
        <v>8.6583333333333339E-3</v>
      </c>
      <c r="N255" s="4"/>
    </row>
    <row r="256" spans="1:14" ht="13.5" thickBot="1" x14ac:dyDescent="0.25">
      <c r="A256" s="39">
        <f t="shared" si="28"/>
        <v>249</v>
      </c>
      <c r="B256" s="72">
        <f t="shared" si="29"/>
        <v>0</v>
      </c>
      <c r="C256" s="72">
        <f t="shared" si="30"/>
        <v>0</v>
      </c>
      <c r="D256" s="73">
        <f t="shared" si="31"/>
        <v>0</v>
      </c>
      <c r="E256" s="304">
        <f t="shared" si="32"/>
        <v>0</v>
      </c>
      <c r="F256" s="305"/>
      <c r="G256" s="306"/>
      <c r="H256" s="76"/>
      <c r="I256" s="5"/>
      <c r="J256" s="5"/>
      <c r="K256" s="5"/>
      <c r="L256" s="5">
        <f t="shared" si="33"/>
        <v>-188</v>
      </c>
      <c r="M256" s="6">
        <f t="shared" si="34"/>
        <v>8.6583333333333339E-3</v>
      </c>
      <c r="N256" s="4"/>
    </row>
    <row r="257" spans="1:14" ht="13.5" thickBot="1" x14ac:dyDescent="0.25">
      <c r="A257" s="39">
        <f t="shared" si="28"/>
        <v>250</v>
      </c>
      <c r="B257" s="72">
        <f t="shared" si="29"/>
        <v>0</v>
      </c>
      <c r="C257" s="72">
        <f t="shared" si="30"/>
        <v>0</v>
      </c>
      <c r="D257" s="73">
        <f t="shared" si="31"/>
        <v>0</v>
      </c>
      <c r="E257" s="304">
        <f t="shared" si="32"/>
        <v>0</v>
      </c>
      <c r="F257" s="305"/>
      <c r="G257" s="306"/>
      <c r="H257" s="76"/>
      <c r="I257" s="5"/>
      <c r="J257" s="5"/>
      <c r="K257" s="5"/>
      <c r="L257" s="5">
        <f t="shared" si="33"/>
        <v>-189</v>
      </c>
      <c r="M257" s="6">
        <f t="shared" si="34"/>
        <v>8.6583333333333339E-3</v>
      </c>
      <c r="N257" s="4"/>
    </row>
    <row r="258" spans="1:14" ht="13.5" thickBot="1" x14ac:dyDescent="0.25">
      <c r="A258" s="39">
        <f t="shared" si="28"/>
        <v>251</v>
      </c>
      <c r="B258" s="72">
        <f t="shared" si="29"/>
        <v>0</v>
      </c>
      <c r="C258" s="72">
        <f t="shared" si="30"/>
        <v>0</v>
      </c>
      <c r="D258" s="73">
        <f t="shared" si="31"/>
        <v>0</v>
      </c>
      <c r="E258" s="304">
        <f t="shared" si="32"/>
        <v>0</v>
      </c>
      <c r="F258" s="305"/>
      <c r="G258" s="306"/>
      <c r="H258" s="76"/>
      <c r="I258" s="5"/>
      <c r="J258" s="5"/>
      <c r="K258" s="5"/>
      <c r="L258" s="5">
        <f t="shared" si="33"/>
        <v>-190</v>
      </c>
      <c r="M258" s="6">
        <f t="shared" si="34"/>
        <v>8.6583333333333339E-3</v>
      </c>
      <c r="N258" s="4"/>
    </row>
    <row r="259" spans="1:14" ht="13.5" thickBot="1" x14ac:dyDescent="0.25">
      <c r="A259" s="39">
        <f t="shared" si="28"/>
        <v>252</v>
      </c>
      <c r="B259" s="72">
        <f t="shared" si="29"/>
        <v>0</v>
      </c>
      <c r="C259" s="72">
        <f t="shared" si="30"/>
        <v>0</v>
      </c>
      <c r="D259" s="73">
        <f t="shared" si="31"/>
        <v>0</v>
      </c>
      <c r="E259" s="304">
        <f t="shared" si="32"/>
        <v>0</v>
      </c>
      <c r="F259" s="305"/>
      <c r="G259" s="306"/>
      <c r="H259" s="76"/>
      <c r="I259" s="5"/>
      <c r="J259" s="5"/>
      <c r="K259" s="5"/>
      <c r="L259" s="5">
        <f t="shared" si="33"/>
        <v>-191</v>
      </c>
      <c r="M259" s="6">
        <f t="shared" si="34"/>
        <v>8.6583333333333339E-3</v>
      </c>
      <c r="N259" s="4"/>
    </row>
    <row r="260" spans="1:14" ht="13.5" thickBot="1" x14ac:dyDescent="0.25">
      <c r="A260" s="39">
        <f t="shared" si="28"/>
        <v>253</v>
      </c>
      <c r="B260" s="72">
        <f t="shared" si="29"/>
        <v>0</v>
      </c>
      <c r="C260" s="72">
        <f t="shared" si="30"/>
        <v>0</v>
      </c>
      <c r="D260" s="73">
        <f t="shared" si="31"/>
        <v>0</v>
      </c>
      <c r="E260" s="304">
        <f t="shared" si="32"/>
        <v>0</v>
      </c>
      <c r="F260" s="305"/>
      <c r="G260" s="306"/>
      <c r="H260" s="76"/>
      <c r="I260" s="5"/>
      <c r="J260" s="5"/>
      <c r="K260" s="5"/>
      <c r="L260" s="5">
        <f t="shared" si="33"/>
        <v>-192</v>
      </c>
      <c r="M260" s="6">
        <f t="shared" si="34"/>
        <v>8.6583333333333339E-3</v>
      </c>
      <c r="N260" s="4"/>
    </row>
    <row r="261" spans="1:14" ht="13.5" thickBot="1" x14ac:dyDescent="0.25">
      <c r="A261" s="39">
        <f t="shared" si="28"/>
        <v>254</v>
      </c>
      <c r="B261" s="72">
        <f t="shared" si="29"/>
        <v>0</v>
      </c>
      <c r="C261" s="72">
        <f t="shared" si="30"/>
        <v>0</v>
      </c>
      <c r="D261" s="73">
        <f t="shared" si="31"/>
        <v>0</v>
      </c>
      <c r="E261" s="304">
        <f t="shared" si="32"/>
        <v>0</v>
      </c>
      <c r="F261" s="305"/>
      <c r="G261" s="306"/>
      <c r="H261" s="76"/>
      <c r="I261" s="5"/>
      <c r="J261" s="5"/>
      <c r="K261" s="5"/>
      <c r="L261" s="5">
        <f t="shared" si="33"/>
        <v>-193</v>
      </c>
      <c r="M261" s="6">
        <f t="shared" si="34"/>
        <v>8.6583333333333339E-3</v>
      </c>
      <c r="N261" s="4"/>
    </row>
    <row r="262" spans="1:14" ht="13.5" thickBot="1" x14ac:dyDescent="0.25">
      <c r="A262" s="39">
        <f t="shared" si="28"/>
        <v>255</v>
      </c>
      <c r="B262" s="72">
        <f t="shared" si="29"/>
        <v>0</v>
      </c>
      <c r="C262" s="72">
        <f t="shared" si="30"/>
        <v>0</v>
      </c>
      <c r="D262" s="73">
        <f t="shared" si="31"/>
        <v>0</v>
      </c>
      <c r="E262" s="304">
        <f t="shared" si="32"/>
        <v>0</v>
      </c>
      <c r="F262" s="305"/>
      <c r="G262" s="306"/>
      <c r="H262" s="76"/>
      <c r="I262" s="5"/>
      <c r="J262" s="5"/>
      <c r="K262" s="5"/>
      <c r="L262" s="5">
        <f t="shared" si="33"/>
        <v>-194</v>
      </c>
      <c r="M262" s="6">
        <f t="shared" si="34"/>
        <v>8.6583333333333339E-3</v>
      </c>
      <c r="N262" s="4"/>
    </row>
    <row r="263" spans="1:14" ht="13.5" thickBot="1" x14ac:dyDescent="0.25">
      <c r="A263" s="39">
        <f t="shared" si="28"/>
        <v>256</v>
      </c>
      <c r="B263" s="72">
        <f t="shared" si="29"/>
        <v>0</v>
      </c>
      <c r="C263" s="72">
        <f t="shared" si="30"/>
        <v>0</v>
      </c>
      <c r="D263" s="73">
        <f t="shared" si="31"/>
        <v>0</v>
      </c>
      <c r="E263" s="304">
        <f t="shared" si="32"/>
        <v>0</v>
      </c>
      <c r="F263" s="305"/>
      <c r="G263" s="306"/>
      <c r="H263" s="76"/>
      <c r="I263" s="5"/>
      <c r="J263" s="5"/>
      <c r="K263" s="5"/>
      <c r="L263" s="5">
        <f t="shared" si="33"/>
        <v>-195</v>
      </c>
      <c r="M263" s="6">
        <f t="shared" si="34"/>
        <v>8.6583333333333339E-3</v>
      </c>
      <c r="N263" s="4"/>
    </row>
    <row r="264" spans="1:14" ht="13.5" thickBot="1" x14ac:dyDescent="0.25">
      <c r="A264" s="39">
        <f t="shared" si="28"/>
        <v>257</v>
      </c>
      <c r="B264" s="72">
        <f t="shared" si="29"/>
        <v>0</v>
      </c>
      <c r="C264" s="72">
        <f t="shared" si="30"/>
        <v>0</v>
      </c>
      <c r="D264" s="73">
        <f t="shared" si="31"/>
        <v>0</v>
      </c>
      <c r="E264" s="304">
        <f t="shared" si="32"/>
        <v>0</v>
      </c>
      <c r="F264" s="305"/>
      <c r="G264" s="306"/>
      <c r="H264" s="76"/>
      <c r="I264" s="5"/>
      <c r="J264" s="5"/>
      <c r="K264" s="5"/>
      <c r="L264" s="5">
        <f t="shared" si="33"/>
        <v>-196</v>
      </c>
      <c r="M264" s="6">
        <f t="shared" si="34"/>
        <v>8.6583333333333339E-3</v>
      </c>
      <c r="N264" s="4"/>
    </row>
    <row r="265" spans="1:14" ht="13.5" thickBot="1" x14ac:dyDescent="0.25">
      <c r="A265" s="39">
        <f t="shared" si="28"/>
        <v>258</v>
      </c>
      <c r="B265" s="72">
        <f t="shared" si="29"/>
        <v>0</v>
      </c>
      <c r="C265" s="72">
        <f t="shared" si="30"/>
        <v>0</v>
      </c>
      <c r="D265" s="73">
        <f t="shared" si="31"/>
        <v>0</v>
      </c>
      <c r="E265" s="304">
        <f t="shared" si="32"/>
        <v>0</v>
      </c>
      <c r="F265" s="305"/>
      <c r="G265" s="306"/>
      <c r="H265" s="76"/>
      <c r="I265" s="5"/>
      <c r="J265" s="5"/>
      <c r="K265" s="5"/>
      <c r="L265" s="5">
        <f t="shared" si="33"/>
        <v>-197</v>
      </c>
      <c r="M265" s="6">
        <f t="shared" si="34"/>
        <v>8.6583333333333339E-3</v>
      </c>
      <c r="N265" s="4"/>
    </row>
    <row r="266" spans="1:14" ht="13.5" thickBot="1" x14ac:dyDescent="0.25">
      <c r="A266" s="39">
        <f t="shared" si="28"/>
        <v>259</v>
      </c>
      <c r="B266" s="72">
        <f t="shared" si="29"/>
        <v>0</v>
      </c>
      <c r="C266" s="72">
        <f t="shared" si="30"/>
        <v>0</v>
      </c>
      <c r="D266" s="73">
        <f t="shared" si="31"/>
        <v>0</v>
      </c>
      <c r="E266" s="304">
        <f t="shared" si="32"/>
        <v>0</v>
      </c>
      <c r="F266" s="305"/>
      <c r="G266" s="306"/>
      <c r="H266" s="76"/>
      <c r="I266" s="5"/>
      <c r="J266" s="5"/>
      <c r="K266" s="5"/>
      <c r="L266" s="5">
        <f t="shared" si="33"/>
        <v>-198</v>
      </c>
      <c r="M266" s="6">
        <f t="shared" si="34"/>
        <v>8.6583333333333339E-3</v>
      </c>
      <c r="N266" s="4"/>
    </row>
    <row r="267" spans="1:14" ht="13.5" thickBot="1" x14ac:dyDescent="0.25">
      <c r="A267" s="39">
        <f t="shared" si="28"/>
        <v>260</v>
      </c>
      <c r="B267" s="72">
        <f t="shared" si="29"/>
        <v>0</v>
      </c>
      <c r="C267" s="72">
        <f t="shared" si="30"/>
        <v>0</v>
      </c>
      <c r="D267" s="73">
        <f t="shared" si="31"/>
        <v>0</v>
      </c>
      <c r="E267" s="304">
        <f t="shared" si="32"/>
        <v>0</v>
      </c>
      <c r="F267" s="305"/>
      <c r="G267" s="306"/>
      <c r="H267" s="76"/>
      <c r="I267" s="5"/>
      <c r="J267" s="5"/>
      <c r="K267" s="5"/>
      <c r="L267" s="5">
        <f t="shared" si="33"/>
        <v>-199</v>
      </c>
      <c r="M267" s="6">
        <f t="shared" si="34"/>
        <v>8.6583333333333339E-3</v>
      </c>
      <c r="N267" s="4"/>
    </row>
    <row r="268" spans="1:14" ht="13.5" thickBot="1" x14ac:dyDescent="0.25">
      <c r="A268" s="39">
        <f t="shared" si="28"/>
        <v>261</v>
      </c>
      <c r="B268" s="72">
        <f t="shared" si="29"/>
        <v>0</v>
      </c>
      <c r="C268" s="72">
        <f t="shared" si="30"/>
        <v>0</v>
      </c>
      <c r="D268" s="73">
        <f t="shared" si="31"/>
        <v>0</v>
      </c>
      <c r="E268" s="304">
        <f t="shared" si="32"/>
        <v>0</v>
      </c>
      <c r="F268" s="305"/>
      <c r="G268" s="306"/>
      <c r="H268" s="76"/>
      <c r="I268" s="5"/>
      <c r="J268" s="5"/>
      <c r="K268" s="5"/>
      <c r="L268" s="5">
        <f t="shared" si="33"/>
        <v>-200</v>
      </c>
      <c r="M268" s="6">
        <f t="shared" si="34"/>
        <v>8.6583333333333339E-3</v>
      </c>
      <c r="N268" s="4"/>
    </row>
    <row r="269" spans="1:14" ht="13.5" thickBot="1" x14ac:dyDescent="0.25">
      <c r="A269" s="39">
        <f t="shared" si="28"/>
        <v>262</v>
      </c>
      <c r="B269" s="72">
        <f t="shared" si="29"/>
        <v>0</v>
      </c>
      <c r="C269" s="72">
        <f t="shared" si="30"/>
        <v>0</v>
      </c>
      <c r="D269" s="73">
        <f t="shared" si="31"/>
        <v>0</v>
      </c>
      <c r="E269" s="304">
        <f t="shared" si="32"/>
        <v>0</v>
      </c>
      <c r="F269" s="305"/>
      <c r="G269" s="306"/>
      <c r="H269" s="76"/>
      <c r="I269" s="5"/>
      <c r="J269" s="5"/>
      <c r="K269" s="5"/>
      <c r="L269" s="5">
        <f t="shared" si="33"/>
        <v>-201</v>
      </c>
      <c r="M269" s="6">
        <f t="shared" si="34"/>
        <v>8.6583333333333339E-3</v>
      </c>
      <c r="N269" s="4"/>
    </row>
    <row r="270" spans="1:14" ht="13.5" thickBot="1" x14ac:dyDescent="0.25">
      <c r="A270" s="39">
        <f t="shared" si="28"/>
        <v>263</v>
      </c>
      <c r="B270" s="72">
        <f t="shared" si="29"/>
        <v>0</v>
      </c>
      <c r="C270" s="72">
        <f t="shared" si="30"/>
        <v>0</v>
      </c>
      <c r="D270" s="73">
        <f t="shared" si="31"/>
        <v>0</v>
      </c>
      <c r="E270" s="304">
        <f t="shared" si="32"/>
        <v>0</v>
      </c>
      <c r="F270" s="305"/>
      <c r="G270" s="306"/>
      <c r="H270" s="76"/>
      <c r="I270" s="5"/>
      <c r="J270" s="5"/>
      <c r="K270" s="5"/>
      <c r="L270" s="5">
        <f t="shared" si="33"/>
        <v>-202</v>
      </c>
      <c r="M270" s="6">
        <f t="shared" si="34"/>
        <v>8.6583333333333339E-3</v>
      </c>
      <c r="N270" s="4"/>
    </row>
    <row r="271" spans="1:14" ht="13.5" thickBot="1" x14ac:dyDescent="0.25">
      <c r="A271" s="39">
        <f t="shared" si="28"/>
        <v>264</v>
      </c>
      <c r="B271" s="72">
        <f t="shared" si="29"/>
        <v>0</v>
      </c>
      <c r="C271" s="72">
        <f t="shared" si="30"/>
        <v>0</v>
      </c>
      <c r="D271" s="73">
        <f t="shared" si="31"/>
        <v>0</v>
      </c>
      <c r="E271" s="304">
        <f t="shared" si="32"/>
        <v>0</v>
      </c>
      <c r="F271" s="305"/>
      <c r="G271" s="306"/>
      <c r="H271" s="76"/>
      <c r="I271" s="5"/>
      <c r="J271" s="5"/>
      <c r="K271" s="5"/>
      <c r="L271" s="5">
        <f t="shared" si="33"/>
        <v>-203</v>
      </c>
      <c r="M271" s="6">
        <f t="shared" si="34"/>
        <v>8.6583333333333339E-3</v>
      </c>
      <c r="N271" s="4"/>
    </row>
    <row r="272" spans="1:14" ht="13.5" thickBot="1" x14ac:dyDescent="0.25">
      <c r="A272" s="39">
        <f t="shared" si="28"/>
        <v>265</v>
      </c>
      <c r="B272" s="72">
        <f t="shared" si="29"/>
        <v>0</v>
      </c>
      <c r="C272" s="72">
        <f t="shared" si="30"/>
        <v>0</v>
      </c>
      <c r="D272" s="73">
        <f t="shared" si="31"/>
        <v>0</v>
      </c>
      <c r="E272" s="304">
        <f t="shared" si="32"/>
        <v>0</v>
      </c>
      <c r="F272" s="305"/>
      <c r="G272" s="306"/>
      <c r="H272" s="76"/>
      <c r="I272" s="5"/>
      <c r="J272" s="5"/>
      <c r="K272" s="5"/>
      <c r="L272" s="5">
        <f t="shared" si="33"/>
        <v>-204</v>
      </c>
      <c r="M272" s="6">
        <f t="shared" si="34"/>
        <v>8.6583333333333339E-3</v>
      </c>
      <c r="N272" s="4"/>
    </row>
    <row r="273" spans="1:14" ht="13.5" thickBot="1" x14ac:dyDescent="0.25">
      <c r="A273" s="39">
        <f t="shared" si="28"/>
        <v>266</v>
      </c>
      <c r="B273" s="72">
        <f t="shared" si="29"/>
        <v>0</v>
      </c>
      <c r="C273" s="72">
        <f t="shared" si="30"/>
        <v>0</v>
      </c>
      <c r="D273" s="73">
        <f t="shared" si="31"/>
        <v>0</v>
      </c>
      <c r="E273" s="304">
        <f t="shared" si="32"/>
        <v>0</v>
      </c>
      <c r="F273" s="305"/>
      <c r="G273" s="306"/>
      <c r="H273" s="76"/>
      <c r="I273" s="5"/>
      <c r="J273" s="5"/>
      <c r="K273" s="5"/>
      <c r="L273" s="5">
        <f t="shared" si="33"/>
        <v>-205</v>
      </c>
      <c r="M273" s="6">
        <f t="shared" si="34"/>
        <v>8.6583333333333339E-3</v>
      </c>
      <c r="N273" s="4"/>
    </row>
    <row r="274" spans="1:14" ht="13.5" thickBot="1" x14ac:dyDescent="0.25">
      <c r="A274" s="39">
        <f t="shared" si="28"/>
        <v>267</v>
      </c>
      <c r="B274" s="72">
        <f t="shared" si="29"/>
        <v>0</v>
      </c>
      <c r="C274" s="72">
        <f t="shared" si="30"/>
        <v>0</v>
      </c>
      <c r="D274" s="73">
        <f t="shared" si="31"/>
        <v>0</v>
      </c>
      <c r="E274" s="304">
        <f t="shared" si="32"/>
        <v>0</v>
      </c>
      <c r="F274" s="305"/>
      <c r="G274" s="306"/>
      <c r="H274" s="76"/>
      <c r="I274" s="5"/>
      <c r="J274" s="5"/>
      <c r="K274" s="5"/>
      <c r="L274" s="5">
        <f t="shared" si="33"/>
        <v>-206</v>
      </c>
      <c r="M274" s="6">
        <f t="shared" si="34"/>
        <v>8.6583333333333339E-3</v>
      </c>
      <c r="N274" s="4"/>
    </row>
    <row r="275" spans="1:14" ht="13.5" thickBot="1" x14ac:dyDescent="0.25">
      <c r="A275" s="39">
        <f t="shared" si="28"/>
        <v>268</v>
      </c>
      <c r="B275" s="72">
        <f t="shared" si="29"/>
        <v>0</v>
      </c>
      <c r="C275" s="72">
        <f t="shared" si="30"/>
        <v>0</v>
      </c>
      <c r="D275" s="73">
        <f t="shared" si="31"/>
        <v>0</v>
      </c>
      <c r="E275" s="304">
        <f t="shared" si="32"/>
        <v>0</v>
      </c>
      <c r="F275" s="305"/>
      <c r="G275" s="306"/>
      <c r="H275" s="76"/>
      <c r="I275" s="5"/>
      <c r="J275" s="5"/>
      <c r="K275" s="5"/>
      <c r="L275" s="5">
        <f t="shared" si="33"/>
        <v>-207</v>
      </c>
      <c r="M275" s="6">
        <f t="shared" si="34"/>
        <v>8.6583333333333339E-3</v>
      </c>
      <c r="N275" s="4"/>
    </row>
    <row r="276" spans="1:14" ht="13.5" thickBot="1" x14ac:dyDescent="0.25">
      <c r="A276" s="39">
        <f t="shared" si="28"/>
        <v>269</v>
      </c>
      <c r="B276" s="72">
        <f t="shared" si="29"/>
        <v>0</v>
      </c>
      <c r="C276" s="72">
        <f t="shared" si="30"/>
        <v>0</v>
      </c>
      <c r="D276" s="73">
        <f t="shared" si="31"/>
        <v>0</v>
      </c>
      <c r="E276" s="304">
        <f t="shared" si="32"/>
        <v>0</v>
      </c>
      <c r="F276" s="305"/>
      <c r="G276" s="306"/>
      <c r="H276" s="76"/>
      <c r="I276" s="5"/>
      <c r="J276" s="5"/>
      <c r="K276" s="5"/>
      <c r="L276" s="5">
        <f t="shared" si="33"/>
        <v>-208</v>
      </c>
      <c r="M276" s="6">
        <f t="shared" si="34"/>
        <v>8.6583333333333339E-3</v>
      </c>
      <c r="N276" s="4"/>
    </row>
    <row r="277" spans="1:14" ht="13.5" thickBot="1" x14ac:dyDescent="0.25">
      <c r="A277" s="39">
        <f t="shared" si="28"/>
        <v>270</v>
      </c>
      <c r="B277" s="72">
        <f t="shared" si="29"/>
        <v>0</v>
      </c>
      <c r="C277" s="72">
        <f t="shared" si="30"/>
        <v>0</v>
      </c>
      <c r="D277" s="73">
        <f t="shared" si="31"/>
        <v>0</v>
      </c>
      <c r="E277" s="304">
        <f t="shared" si="32"/>
        <v>0</v>
      </c>
      <c r="F277" s="305"/>
      <c r="G277" s="306"/>
      <c r="H277" s="76"/>
      <c r="I277" s="5"/>
      <c r="J277" s="5"/>
      <c r="K277" s="5"/>
      <c r="L277" s="5">
        <f t="shared" si="33"/>
        <v>-209</v>
      </c>
      <c r="M277" s="6">
        <f t="shared" si="34"/>
        <v>8.6583333333333339E-3</v>
      </c>
      <c r="N277" s="4"/>
    </row>
    <row r="278" spans="1:14" ht="13.5" thickBot="1" x14ac:dyDescent="0.25">
      <c r="A278" s="39">
        <f t="shared" si="28"/>
        <v>271</v>
      </c>
      <c r="B278" s="72">
        <f t="shared" si="29"/>
        <v>0</v>
      </c>
      <c r="C278" s="72">
        <f t="shared" si="30"/>
        <v>0</v>
      </c>
      <c r="D278" s="73">
        <f t="shared" si="31"/>
        <v>0</v>
      </c>
      <c r="E278" s="304">
        <f t="shared" si="32"/>
        <v>0</v>
      </c>
      <c r="F278" s="305"/>
      <c r="G278" s="306"/>
      <c r="H278" s="76"/>
      <c r="I278" s="5"/>
      <c r="J278" s="5"/>
      <c r="K278" s="5"/>
      <c r="L278" s="5">
        <f t="shared" si="33"/>
        <v>-210</v>
      </c>
      <c r="M278" s="6">
        <f t="shared" si="34"/>
        <v>8.6583333333333339E-3</v>
      </c>
      <c r="N278" s="4"/>
    </row>
    <row r="279" spans="1:14" ht="13.5" thickBot="1" x14ac:dyDescent="0.25">
      <c r="A279" s="39">
        <f t="shared" si="28"/>
        <v>272</v>
      </c>
      <c r="B279" s="72">
        <f t="shared" si="29"/>
        <v>0</v>
      </c>
      <c r="C279" s="72">
        <f t="shared" si="30"/>
        <v>0</v>
      </c>
      <c r="D279" s="73">
        <f t="shared" si="31"/>
        <v>0</v>
      </c>
      <c r="E279" s="304">
        <f t="shared" si="32"/>
        <v>0</v>
      </c>
      <c r="F279" s="305"/>
      <c r="G279" s="306"/>
      <c r="H279" s="76"/>
      <c r="I279" s="5"/>
      <c r="J279" s="5"/>
      <c r="K279" s="5"/>
      <c r="L279" s="5">
        <f t="shared" si="33"/>
        <v>-211</v>
      </c>
      <c r="M279" s="6">
        <f t="shared" si="34"/>
        <v>8.6583333333333339E-3</v>
      </c>
      <c r="N279" s="4"/>
    </row>
    <row r="280" spans="1:14" ht="13.5" thickBot="1" x14ac:dyDescent="0.25">
      <c r="A280" s="39">
        <f t="shared" si="28"/>
        <v>273</v>
      </c>
      <c r="B280" s="72">
        <f t="shared" si="29"/>
        <v>0</v>
      </c>
      <c r="C280" s="72">
        <f t="shared" si="30"/>
        <v>0</v>
      </c>
      <c r="D280" s="73">
        <f t="shared" si="31"/>
        <v>0</v>
      </c>
      <c r="E280" s="304">
        <f t="shared" si="32"/>
        <v>0</v>
      </c>
      <c r="F280" s="305"/>
      <c r="G280" s="306"/>
      <c r="H280" s="76"/>
      <c r="I280" s="5"/>
      <c r="J280" s="5"/>
      <c r="K280" s="5"/>
      <c r="L280" s="5">
        <f t="shared" si="33"/>
        <v>-212</v>
      </c>
      <c r="M280" s="6">
        <f t="shared" si="34"/>
        <v>8.6583333333333339E-3</v>
      </c>
      <c r="N280" s="4"/>
    </row>
    <row r="281" spans="1:14" ht="13.5" thickBot="1" x14ac:dyDescent="0.25">
      <c r="A281" s="39">
        <f t="shared" si="28"/>
        <v>274</v>
      </c>
      <c r="B281" s="72">
        <f t="shared" si="29"/>
        <v>0</v>
      </c>
      <c r="C281" s="72">
        <f t="shared" si="30"/>
        <v>0</v>
      </c>
      <c r="D281" s="73">
        <f t="shared" si="31"/>
        <v>0</v>
      </c>
      <c r="E281" s="304">
        <f t="shared" si="32"/>
        <v>0</v>
      </c>
      <c r="F281" s="305"/>
      <c r="G281" s="306"/>
      <c r="H281" s="76"/>
      <c r="I281" s="5"/>
      <c r="J281" s="5"/>
      <c r="K281" s="5"/>
      <c r="L281" s="5">
        <f t="shared" si="33"/>
        <v>-213</v>
      </c>
      <c r="M281" s="6">
        <f t="shared" si="34"/>
        <v>8.6583333333333339E-3</v>
      </c>
      <c r="N281" s="4"/>
    </row>
    <row r="282" spans="1:14" ht="13.5" thickBot="1" x14ac:dyDescent="0.25">
      <c r="A282" s="39">
        <f t="shared" si="28"/>
        <v>275</v>
      </c>
      <c r="B282" s="72">
        <f t="shared" si="29"/>
        <v>0</v>
      </c>
      <c r="C282" s="72">
        <f t="shared" si="30"/>
        <v>0</v>
      </c>
      <c r="D282" s="73">
        <f t="shared" si="31"/>
        <v>0</v>
      </c>
      <c r="E282" s="304">
        <f t="shared" si="32"/>
        <v>0</v>
      </c>
      <c r="F282" s="305"/>
      <c r="G282" s="306"/>
      <c r="H282" s="76"/>
      <c r="I282" s="5"/>
      <c r="J282" s="5"/>
      <c r="K282" s="5"/>
      <c r="L282" s="5">
        <f t="shared" si="33"/>
        <v>-214</v>
      </c>
      <c r="M282" s="6">
        <f t="shared" si="34"/>
        <v>8.6583333333333339E-3</v>
      </c>
      <c r="N282" s="4"/>
    </row>
    <row r="283" spans="1:14" ht="13.5" thickBot="1" x14ac:dyDescent="0.25">
      <c r="A283" s="39">
        <f t="shared" si="28"/>
        <v>276</v>
      </c>
      <c r="B283" s="72">
        <f t="shared" si="29"/>
        <v>0</v>
      </c>
      <c r="C283" s="72">
        <f t="shared" si="30"/>
        <v>0</v>
      </c>
      <c r="D283" s="73">
        <f t="shared" si="31"/>
        <v>0</v>
      </c>
      <c r="E283" s="304">
        <f t="shared" si="32"/>
        <v>0</v>
      </c>
      <c r="F283" s="305"/>
      <c r="G283" s="306"/>
      <c r="H283" s="76"/>
      <c r="I283" s="5"/>
      <c r="J283" s="5"/>
      <c r="K283" s="5"/>
      <c r="L283" s="5">
        <f t="shared" si="33"/>
        <v>-215</v>
      </c>
      <c r="M283" s="6">
        <f t="shared" si="34"/>
        <v>8.6583333333333339E-3</v>
      </c>
      <c r="N283" s="4"/>
    </row>
    <row r="284" spans="1:14" ht="13.5" thickBot="1" x14ac:dyDescent="0.25">
      <c r="A284" s="39">
        <f t="shared" si="28"/>
        <v>277</v>
      </c>
      <c r="B284" s="72">
        <f t="shared" si="29"/>
        <v>0</v>
      </c>
      <c r="C284" s="72">
        <f t="shared" si="30"/>
        <v>0</v>
      </c>
      <c r="D284" s="73">
        <f t="shared" si="31"/>
        <v>0</v>
      </c>
      <c r="E284" s="304">
        <f t="shared" si="32"/>
        <v>0</v>
      </c>
      <c r="F284" s="305"/>
      <c r="G284" s="306"/>
      <c r="H284" s="76"/>
      <c r="I284" s="5"/>
      <c r="J284" s="5"/>
      <c r="K284" s="5"/>
      <c r="L284" s="5">
        <f t="shared" si="33"/>
        <v>-216</v>
      </c>
      <c r="M284" s="6">
        <f t="shared" si="34"/>
        <v>8.6583333333333339E-3</v>
      </c>
      <c r="N284" s="4"/>
    </row>
    <row r="285" spans="1:14" ht="13.5" thickBot="1" x14ac:dyDescent="0.25">
      <c r="A285" s="39">
        <f t="shared" si="28"/>
        <v>278</v>
      </c>
      <c r="B285" s="72">
        <f t="shared" si="29"/>
        <v>0</v>
      </c>
      <c r="C285" s="72">
        <f t="shared" si="30"/>
        <v>0</v>
      </c>
      <c r="D285" s="73">
        <f t="shared" si="31"/>
        <v>0</v>
      </c>
      <c r="E285" s="304">
        <f t="shared" si="32"/>
        <v>0</v>
      </c>
      <c r="F285" s="305"/>
      <c r="G285" s="306"/>
      <c r="H285" s="76"/>
      <c r="I285" s="5"/>
      <c r="J285" s="5"/>
      <c r="K285" s="5"/>
      <c r="L285" s="5">
        <f t="shared" si="33"/>
        <v>-217</v>
      </c>
      <c r="M285" s="6">
        <f t="shared" si="34"/>
        <v>8.6583333333333339E-3</v>
      </c>
      <c r="N285" s="4"/>
    </row>
    <row r="286" spans="1:14" ht="13.5" thickBot="1" x14ac:dyDescent="0.25">
      <c r="A286" s="39">
        <f t="shared" si="28"/>
        <v>279</v>
      </c>
      <c r="B286" s="72">
        <f t="shared" si="29"/>
        <v>0</v>
      </c>
      <c r="C286" s="72">
        <f t="shared" si="30"/>
        <v>0</v>
      </c>
      <c r="D286" s="73">
        <f t="shared" si="31"/>
        <v>0</v>
      </c>
      <c r="E286" s="304">
        <f t="shared" si="32"/>
        <v>0</v>
      </c>
      <c r="F286" s="305"/>
      <c r="G286" s="306"/>
      <c r="H286" s="76"/>
      <c r="I286" s="5"/>
      <c r="J286" s="5"/>
      <c r="K286" s="5"/>
      <c r="L286" s="5">
        <f t="shared" si="33"/>
        <v>-218</v>
      </c>
      <c r="M286" s="6">
        <f t="shared" si="34"/>
        <v>8.6583333333333339E-3</v>
      </c>
      <c r="N286" s="4"/>
    </row>
    <row r="287" spans="1:14" ht="13.5" thickBot="1" x14ac:dyDescent="0.25">
      <c r="A287" s="39">
        <f t="shared" si="28"/>
        <v>280</v>
      </c>
      <c r="B287" s="72">
        <f t="shared" si="29"/>
        <v>0</v>
      </c>
      <c r="C287" s="72">
        <f t="shared" si="30"/>
        <v>0</v>
      </c>
      <c r="D287" s="73">
        <f t="shared" si="31"/>
        <v>0</v>
      </c>
      <c r="E287" s="304">
        <f t="shared" si="32"/>
        <v>0</v>
      </c>
      <c r="F287" s="305"/>
      <c r="G287" s="306"/>
      <c r="H287" s="76"/>
      <c r="I287" s="5"/>
      <c r="J287" s="5"/>
      <c r="K287" s="5"/>
      <c r="L287" s="5">
        <f t="shared" si="33"/>
        <v>-219</v>
      </c>
      <c r="M287" s="6">
        <f t="shared" si="34"/>
        <v>8.6583333333333339E-3</v>
      </c>
      <c r="N287" s="4"/>
    </row>
    <row r="288" spans="1:14" ht="13.5" thickBot="1" x14ac:dyDescent="0.25">
      <c r="A288" s="39">
        <f t="shared" si="28"/>
        <v>281</v>
      </c>
      <c r="B288" s="72">
        <f t="shared" si="29"/>
        <v>0</v>
      </c>
      <c r="C288" s="72">
        <f t="shared" si="30"/>
        <v>0</v>
      </c>
      <c r="D288" s="73">
        <f t="shared" si="31"/>
        <v>0</v>
      </c>
      <c r="E288" s="304">
        <f t="shared" si="32"/>
        <v>0</v>
      </c>
      <c r="F288" s="305"/>
      <c r="G288" s="306"/>
      <c r="H288" s="76"/>
      <c r="I288" s="5"/>
      <c r="J288" s="5"/>
      <c r="K288" s="5"/>
      <c r="L288" s="5">
        <f t="shared" si="33"/>
        <v>-220</v>
      </c>
      <c r="M288" s="6">
        <f t="shared" si="34"/>
        <v>8.6583333333333339E-3</v>
      </c>
      <c r="N288" s="4"/>
    </row>
    <row r="289" spans="1:14" ht="13.5" thickBot="1" x14ac:dyDescent="0.25">
      <c r="A289" s="39">
        <f t="shared" si="28"/>
        <v>282</v>
      </c>
      <c r="B289" s="72">
        <f t="shared" si="29"/>
        <v>0</v>
      </c>
      <c r="C289" s="72">
        <f t="shared" si="30"/>
        <v>0</v>
      </c>
      <c r="D289" s="73">
        <f t="shared" si="31"/>
        <v>0</v>
      </c>
      <c r="E289" s="304">
        <f t="shared" si="32"/>
        <v>0</v>
      </c>
      <c r="F289" s="305"/>
      <c r="G289" s="306"/>
      <c r="H289" s="76"/>
      <c r="I289" s="5"/>
      <c r="J289" s="5"/>
      <c r="K289" s="5"/>
      <c r="L289" s="5">
        <f t="shared" si="33"/>
        <v>-221</v>
      </c>
      <c r="M289" s="6">
        <f t="shared" si="34"/>
        <v>8.6583333333333339E-3</v>
      </c>
      <c r="N289" s="4"/>
    </row>
    <row r="290" spans="1:14" ht="13.5" thickBot="1" x14ac:dyDescent="0.25">
      <c r="A290" s="39">
        <f t="shared" si="28"/>
        <v>283</v>
      </c>
      <c r="B290" s="72">
        <f t="shared" si="29"/>
        <v>0</v>
      </c>
      <c r="C290" s="72">
        <f t="shared" si="30"/>
        <v>0</v>
      </c>
      <c r="D290" s="73">
        <f t="shared" si="31"/>
        <v>0</v>
      </c>
      <c r="E290" s="304">
        <f t="shared" si="32"/>
        <v>0</v>
      </c>
      <c r="F290" s="305"/>
      <c r="G290" s="306"/>
      <c r="H290" s="76"/>
      <c r="I290" s="5"/>
      <c r="J290" s="5"/>
      <c r="K290" s="5"/>
      <c r="L290" s="5">
        <f t="shared" si="33"/>
        <v>-222</v>
      </c>
      <c r="M290" s="6">
        <f t="shared" si="34"/>
        <v>8.6583333333333339E-3</v>
      </c>
      <c r="N290" s="4"/>
    </row>
    <row r="291" spans="1:14" ht="13.5" thickBot="1" x14ac:dyDescent="0.25">
      <c r="A291" s="39">
        <f t="shared" si="28"/>
        <v>284</v>
      </c>
      <c r="B291" s="72">
        <f t="shared" si="29"/>
        <v>0</v>
      </c>
      <c r="C291" s="72">
        <f t="shared" si="30"/>
        <v>0</v>
      </c>
      <c r="D291" s="73">
        <f t="shared" si="31"/>
        <v>0</v>
      </c>
      <c r="E291" s="304">
        <f t="shared" si="32"/>
        <v>0</v>
      </c>
      <c r="F291" s="305"/>
      <c r="G291" s="306"/>
      <c r="H291" s="76"/>
      <c r="I291" s="5"/>
      <c r="J291" s="5"/>
      <c r="K291" s="5"/>
      <c r="L291" s="5">
        <f t="shared" si="33"/>
        <v>-223</v>
      </c>
      <c r="M291" s="6">
        <f t="shared" si="34"/>
        <v>8.6583333333333339E-3</v>
      </c>
      <c r="N291" s="4"/>
    </row>
    <row r="292" spans="1:14" ht="13.5" thickBot="1" x14ac:dyDescent="0.25">
      <c r="A292" s="39">
        <f t="shared" si="28"/>
        <v>285</v>
      </c>
      <c r="B292" s="72">
        <f t="shared" si="29"/>
        <v>0</v>
      </c>
      <c r="C292" s="72">
        <f t="shared" si="30"/>
        <v>0</v>
      </c>
      <c r="D292" s="73">
        <f t="shared" si="31"/>
        <v>0</v>
      </c>
      <c r="E292" s="304">
        <f t="shared" si="32"/>
        <v>0</v>
      </c>
      <c r="F292" s="305"/>
      <c r="G292" s="306"/>
      <c r="H292" s="76"/>
      <c r="I292" s="5"/>
      <c r="J292" s="5"/>
      <c r="K292" s="5"/>
      <c r="L292" s="5">
        <f t="shared" si="33"/>
        <v>-224</v>
      </c>
      <c r="M292" s="6">
        <f t="shared" si="34"/>
        <v>8.6583333333333339E-3</v>
      </c>
      <c r="N292" s="4"/>
    </row>
    <row r="293" spans="1:14" ht="13.5" thickBot="1" x14ac:dyDescent="0.25">
      <c r="A293" s="39">
        <f t="shared" si="28"/>
        <v>286</v>
      </c>
      <c r="B293" s="72">
        <f t="shared" si="29"/>
        <v>0</v>
      </c>
      <c r="C293" s="72">
        <f t="shared" si="30"/>
        <v>0</v>
      </c>
      <c r="D293" s="73">
        <f t="shared" si="31"/>
        <v>0</v>
      </c>
      <c r="E293" s="304">
        <f t="shared" si="32"/>
        <v>0</v>
      </c>
      <c r="F293" s="305"/>
      <c r="G293" s="306"/>
      <c r="H293" s="76"/>
      <c r="I293" s="5"/>
      <c r="J293" s="5"/>
      <c r="K293" s="5"/>
      <c r="L293" s="5">
        <f t="shared" si="33"/>
        <v>-225</v>
      </c>
      <c r="M293" s="6">
        <f t="shared" si="34"/>
        <v>8.6583333333333339E-3</v>
      </c>
      <c r="N293" s="4"/>
    </row>
    <row r="294" spans="1:14" ht="13.5" thickBot="1" x14ac:dyDescent="0.25">
      <c r="A294" s="39">
        <f t="shared" si="28"/>
        <v>287</v>
      </c>
      <c r="B294" s="72">
        <f t="shared" si="29"/>
        <v>0</v>
      </c>
      <c r="C294" s="72">
        <f t="shared" si="30"/>
        <v>0</v>
      </c>
      <c r="D294" s="73">
        <f t="shared" si="31"/>
        <v>0</v>
      </c>
      <c r="E294" s="304">
        <f t="shared" si="32"/>
        <v>0</v>
      </c>
      <c r="F294" s="305"/>
      <c r="G294" s="306"/>
      <c r="H294" s="76"/>
      <c r="I294" s="5"/>
      <c r="J294" s="5"/>
      <c r="K294" s="5"/>
      <c r="L294" s="5">
        <f t="shared" si="33"/>
        <v>-226</v>
      </c>
      <c r="M294" s="6">
        <f t="shared" si="34"/>
        <v>8.6583333333333339E-3</v>
      </c>
      <c r="N294" s="4"/>
    </row>
    <row r="295" spans="1:14" ht="13.5" thickBot="1" x14ac:dyDescent="0.25">
      <c r="A295" s="39">
        <f t="shared" si="28"/>
        <v>288</v>
      </c>
      <c r="B295" s="72">
        <f t="shared" si="29"/>
        <v>0</v>
      </c>
      <c r="C295" s="72">
        <f t="shared" si="30"/>
        <v>0</v>
      </c>
      <c r="D295" s="73">
        <f t="shared" si="31"/>
        <v>0</v>
      </c>
      <c r="E295" s="304">
        <f t="shared" si="32"/>
        <v>0</v>
      </c>
      <c r="F295" s="305"/>
      <c r="G295" s="306"/>
      <c r="H295" s="76"/>
      <c r="I295" s="5"/>
      <c r="J295" s="5"/>
      <c r="K295" s="5"/>
      <c r="L295" s="5">
        <f t="shared" si="33"/>
        <v>-227</v>
      </c>
      <c r="M295" s="6">
        <f t="shared" si="34"/>
        <v>8.6583333333333339E-3</v>
      </c>
      <c r="N295" s="4"/>
    </row>
    <row r="296" spans="1:14" ht="13.5" thickBot="1" x14ac:dyDescent="0.25">
      <c r="A296" s="39">
        <f t="shared" si="28"/>
        <v>289</v>
      </c>
      <c r="B296" s="72">
        <f t="shared" si="29"/>
        <v>0</v>
      </c>
      <c r="C296" s="72">
        <f t="shared" si="30"/>
        <v>0</v>
      </c>
      <c r="D296" s="73">
        <f t="shared" si="31"/>
        <v>0</v>
      </c>
      <c r="E296" s="304">
        <f t="shared" si="32"/>
        <v>0</v>
      </c>
      <c r="F296" s="305"/>
      <c r="G296" s="306"/>
      <c r="H296" s="76"/>
      <c r="I296" s="5"/>
      <c r="J296" s="5"/>
      <c r="K296" s="5"/>
      <c r="L296" s="5">
        <f t="shared" si="33"/>
        <v>-228</v>
      </c>
      <c r="M296" s="6">
        <f t="shared" si="34"/>
        <v>8.6583333333333339E-3</v>
      </c>
      <c r="N296" s="4"/>
    </row>
    <row r="297" spans="1:14" ht="13.5" thickBot="1" x14ac:dyDescent="0.25">
      <c r="A297" s="39">
        <f t="shared" si="28"/>
        <v>290</v>
      </c>
      <c r="B297" s="72">
        <f t="shared" si="29"/>
        <v>0</v>
      </c>
      <c r="C297" s="72">
        <f t="shared" si="30"/>
        <v>0</v>
      </c>
      <c r="D297" s="73">
        <f t="shared" si="31"/>
        <v>0</v>
      </c>
      <c r="E297" s="304">
        <f t="shared" si="32"/>
        <v>0</v>
      </c>
      <c r="F297" s="305"/>
      <c r="G297" s="306"/>
      <c r="H297" s="76"/>
      <c r="I297" s="5"/>
      <c r="J297" s="5"/>
      <c r="K297" s="5"/>
      <c r="L297" s="5">
        <f t="shared" si="33"/>
        <v>-229</v>
      </c>
      <c r="M297" s="6">
        <f t="shared" si="34"/>
        <v>8.6583333333333339E-3</v>
      </c>
      <c r="N297" s="4"/>
    </row>
    <row r="298" spans="1:14" ht="13.5" thickBot="1" x14ac:dyDescent="0.25">
      <c r="A298" s="39">
        <f t="shared" si="28"/>
        <v>291</v>
      </c>
      <c r="B298" s="72">
        <f t="shared" si="29"/>
        <v>0</v>
      </c>
      <c r="C298" s="72">
        <f t="shared" si="30"/>
        <v>0</v>
      </c>
      <c r="D298" s="73">
        <f t="shared" si="31"/>
        <v>0</v>
      </c>
      <c r="E298" s="304">
        <f t="shared" si="32"/>
        <v>0</v>
      </c>
      <c r="F298" s="305"/>
      <c r="G298" s="306"/>
      <c r="H298" s="76"/>
      <c r="I298" s="5"/>
      <c r="J298" s="5"/>
      <c r="K298" s="5"/>
      <c r="L298" s="5">
        <f t="shared" si="33"/>
        <v>-230</v>
      </c>
      <c r="M298" s="6">
        <f t="shared" si="34"/>
        <v>8.6583333333333339E-3</v>
      </c>
      <c r="N298" s="4"/>
    </row>
    <row r="299" spans="1:14" ht="13.5" thickBot="1" x14ac:dyDescent="0.25">
      <c r="A299" s="39">
        <f t="shared" si="28"/>
        <v>292</v>
      </c>
      <c r="B299" s="72">
        <f t="shared" si="29"/>
        <v>0</v>
      </c>
      <c r="C299" s="72">
        <f t="shared" si="30"/>
        <v>0</v>
      </c>
      <c r="D299" s="73">
        <f t="shared" si="31"/>
        <v>0</v>
      </c>
      <c r="E299" s="304">
        <f t="shared" si="32"/>
        <v>0</v>
      </c>
      <c r="F299" s="305"/>
      <c r="G299" s="306"/>
      <c r="H299" s="76"/>
      <c r="I299" s="5"/>
      <c r="J299" s="5"/>
      <c r="K299" s="5"/>
      <c r="L299" s="5">
        <f t="shared" si="33"/>
        <v>-231</v>
      </c>
      <c r="M299" s="6">
        <f t="shared" si="34"/>
        <v>8.6583333333333339E-3</v>
      </c>
      <c r="N299" s="4"/>
    </row>
    <row r="300" spans="1:14" ht="13.5" thickBot="1" x14ac:dyDescent="0.25">
      <c r="A300" s="39">
        <f t="shared" si="28"/>
        <v>293</v>
      </c>
      <c r="B300" s="72">
        <f t="shared" si="29"/>
        <v>0</v>
      </c>
      <c r="C300" s="72">
        <f t="shared" si="30"/>
        <v>0</v>
      </c>
      <c r="D300" s="73">
        <f t="shared" si="31"/>
        <v>0</v>
      </c>
      <c r="E300" s="304">
        <f t="shared" si="32"/>
        <v>0</v>
      </c>
      <c r="F300" s="305"/>
      <c r="G300" s="306"/>
      <c r="H300" s="76"/>
      <c r="I300" s="5"/>
      <c r="J300" s="5"/>
      <c r="K300" s="5"/>
      <c r="L300" s="5">
        <f t="shared" si="33"/>
        <v>-232</v>
      </c>
      <c r="M300" s="6">
        <f t="shared" si="34"/>
        <v>8.6583333333333339E-3</v>
      </c>
      <c r="N300" s="4"/>
    </row>
    <row r="301" spans="1:14" ht="13.5" thickBot="1" x14ac:dyDescent="0.25">
      <c r="A301" s="39">
        <f t="shared" si="28"/>
        <v>294</v>
      </c>
      <c r="B301" s="72">
        <f t="shared" si="29"/>
        <v>0</v>
      </c>
      <c r="C301" s="72">
        <f t="shared" si="30"/>
        <v>0</v>
      </c>
      <c r="D301" s="73">
        <f t="shared" si="31"/>
        <v>0</v>
      </c>
      <c r="E301" s="304">
        <f t="shared" si="32"/>
        <v>0</v>
      </c>
      <c r="F301" s="305"/>
      <c r="G301" s="306"/>
      <c r="H301" s="76"/>
      <c r="I301" s="5"/>
      <c r="J301" s="5"/>
      <c r="K301" s="5"/>
      <c r="L301" s="5">
        <f t="shared" si="33"/>
        <v>-233</v>
      </c>
      <c r="M301" s="6">
        <f t="shared" si="34"/>
        <v>8.6583333333333339E-3</v>
      </c>
      <c r="N301" s="4"/>
    </row>
    <row r="302" spans="1:14" ht="13.5" thickBot="1" x14ac:dyDescent="0.25">
      <c r="A302" s="39">
        <f t="shared" si="28"/>
        <v>295</v>
      </c>
      <c r="B302" s="72">
        <f t="shared" si="29"/>
        <v>0</v>
      </c>
      <c r="C302" s="72">
        <f t="shared" si="30"/>
        <v>0</v>
      </c>
      <c r="D302" s="73">
        <f t="shared" si="31"/>
        <v>0</v>
      </c>
      <c r="E302" s="304">
        <f t="shared" si="32"/>
        <v>0</v>
      </c>
      <c r="F302" s="305"/>
      <c r="G302" s="306"/>
      <c r="H302" s="76"/>
      <c r="I302" s="5"/>
      <c r="J302" s="5"/>
      <c r="K302" s="5"/>
      <c r="L302" s="5">
        <f t="shared" si="33"/>
        <v>-234</v>
      </c>
      <c r="M302" s="6">
        <f t="shared" si="34"/>
        <v>8.6583333333333339E-3</v>
      </c>
      <c r="N302" s="4"/>
    </row>
    <row r="303" spans="1:14" ht="13.5" thickBot="1" x14ac:dyDescent="0.25">
      <c r="A303" s="39">
        <f t="shared" si="28"/>
        <v>296</v>
      </c>
      <c r="B303" s="72">
        <f t="shared" si="29"/>
        <v>0</v>
      </c>
      <c r="C303" s="72">
        <f t="shared" si="30"/>
        <v>0</v>
      </c>
      <c r="D303" s="73">
        <f t="shared" si="31"/>
        <v>0</v>
      </c>
      <c r="E303" s="304">
        <f t="shared" si="32"/>
        <v>0</v>
      </c>
      <c r="F303" s="305"/>
      <c r="G303" s="306"/>
      <c r="H303" s="76"/>
      <c r="I303" s="5"/>
      <c r="J303" s="5"/>
      <c r="K303" s="5"/>
      <c r="L303" s="5">
        <f t="shared" si="33"/>
        <v>-235</v>
      </c>
      <c r="M303" s="6">
        <f t="shared" si="34"/>
        <v>8.6583333333333339E-3</v>
      </c>
      <c r="N303" s="4"/>
    </row>
    <row r="304" spans="1:14" ht="13.5" thickBot="1" x14ac:dyDescent="0.25">
      <c r="A304" s="39">
        <f t="shared" si="28"/>
        <v>297</v>
      </c>
      <c r="B304" s="72">
        <f t="shared" si="29"/>
        <v>0</v>
      </c>
      <c r="C304" s="72">
        <f t="shared" si="30"/>
        <v>0</v>
      </c>
      <c r="D304" s="73">
        <f t="shared" si="31"/>
        <v>0</v>
      </c>
      <c r="E304" s="304">
        <f t="shared" si="32"/>
        <v>0</v>
      </c>
      <c r="F304" s="305"/>
      <c r="G304" s="306"/>
      <c r="H304" s="76"/>
      <c r="I304" s="5"/>
      <c r="J304" s="5"/>
      <c r="K304" s="5"/>
      <c r="L304" s="5">
        <f t="shared" si="33"/>
        <v>-236</v>
      </c>
      <c r="M304" s="6">
        <f t="shared" si="34"/>
        <v>8.6583333333333339E-3</v>
      </c>
      <c r="N304" s="4"/>
    </row>
    <row r="305" spans="1:14" ht="13.5" thickBot="1" x14ac:dyDescent="0.25">
      <c r="A305" s="39">
        <f t="shared" si="28"/>
        <v>298</v>
      </c>
      <c r="B305" s="72">
        <f t="shared" si="29"/>
        <v>0</v>
      </c>
      <c r="C305" s="72">
        <f t="shared" si="30"/>
        <v>0</v>
      </c>
      <c r="D305" s="73">
        <f t="shared" si="31"/>
        <v>0</v>
      </c>
      <c r="E305" s="304">
        <f t="shared" si="32"/>
        <v>0</v>
      </c>
      <c r="F305" s="305"/>
      <c r="G305" s="306"/>
      <c r="H305" s="76"/>
      <c r="I305" s="5"/>
      <c r="J305" s="5"/>
      <c r="K305" s="5"/>
      <c r="L305" s="5">
        <f t="shared" si="33"/>
        <v>-237</v>
      </c>
      <c r="M305" s="6">
        <f t="shared" si="34"/>
        <v>8.6583333333333339E-3</v>
      </c>
      <c r="N305" s="4"/>
    </row>
    <row r="306" spans="1:14" ht="13.5" thickBot="1" x14ac:dyDescent="0.25">
      <c r="A306" s="39">
        <f t="shared" si="28"/>
        <v>299</v>
      </c>
      <c r="B306" s="72">
        <f t="shared" si="29"/>
        <v>0</v>
      </c>
      <c r="C306" s="72">
        <f t="shared" si="30"/>
        <v>0</v>
      </c>
      <c r="D306" s="73">
        <f t="shared" si="31"/>
        <v>0</v>
      </c>
      <c r="E306" s="304">
        <f t="shared" si="32"/>
        <v>0</v>
      </c>
      <c r="F306" s="305"/>
      <c r="G306" s="306"/>
      <c r="H306" s="76"/>
      <c r="I306" s="5"/>
      <c r="J306" s="5"/>
      <c r="K306" s="5"/>
      <c r="L306" s="5">
        <f t="shared" si="33"/>
        <v>-238</v>
      </c>
      <c r="M306" s="6">
        <f t="shared" si="34"/>
        <v>8.6583333333333339E-3</v>
      </c>
      <c r="N306" s="4"/>
    </row>
    <row r="307" spans="1:14" ht="13.5" thickBot="1" x14ac:dyDescent="0.25">
      <c r="A307" s="39">
        <f t="shared" si="28"/>
        <v>300</v>
      </c>
      <c r="B307" s="72">
        <f t="shared" ref="B307:B366" si="35">IF(OR(B306&lt;0,B306&lt;E306),0,(IF(H306=0,B306-D306,B306-H306-D306)))</f>
        <v>0</v>
      </c>
      <c r="C307" s="72">
        <f t="shared" ref="C307:C366" si="36">B307*M307</f>
        <v>0</v>
      </c>
      <c r="D307" s="73">
        <f t="shared" ref="D307:D366" si="37">IF(B307&lt;=D306,B307,E307-C307)</f>
        <v>0</v>
      </c>
      <c r="E307" s="304">
        <f t="shared" ref="E307:E366" si="38">IF(B307&lt;=D306,B307+C307,IF($L$3=1,B307*(M307/(1-(1+M307)^-(L307-0))),$B$3*($M$8/(1-(1+$M$8)^-($L$8-0)))))</f>
        <v>0</v>
      </c>
      <c r="F307" s="305"/>
      <c r="G307" s="306"/>
      <c r="H307" s="76"/>
      <c r="I307" s="5"/>
      <c r="J307" s="5"/>
      <c r="K307" s="5"/>
      <c r="L307" s="5">
        <f t="shared" si="33"/>
        <v>-239</v>
      </c>
      <c r="M307" s="6">
        <f t="shared" si="34"/>
        <v>8.6583333333333339E-3</v>
      </c>
      <c r="N307" s="4"/>
    </row>
    <row r="308" spans="1:14" ht="13.5" thickBot="1" x14ac:dyDescent="0.25">
      <c r="A308" s="39">
        <f t="shared" si="28"/>
        <v>301</v>
      </c>
      <c r="B308" s="72">
        <f t="shared" si="35"/>
        <v>0</v>
      </c>
      <c r="C308" s="72">
        <f t="shared" si="36"/>
        <v>0</v>
      </c>
      <c r="D308" s="73">
        <f t="shared" si="37"/>
        <v>0</v>
      </c>
      <c r="E308" s="304">
        <f t="shared" si="38"/>
        <v>0</v>
      </c>
      <c r="F308" s="305"/>
      <c r="G308" s="306"/>
      <c r="H308" s="76"/>
      <c r="I308" s="5"/>
      <c r="J308" s="5"/>
      <c r="K308" s="5"/>
      <c r="L308" s="5">
        <f t="shared" si="33"/>
        <v>-240</v>
      </c>
      <c r="M308" s="6">
        <f t="shared" si="34"/>
        <v>8.6583333333333339E-3</v>
      </c>
      <c r="N308" s="4"/>
    </row>
    <row r="309" spans="1:14" ht="13.5" thickBot="1" x14ac:dyDescent="0.25">
      <c r="A309" s="39">
        <f t="shared" si="28"/>
        <v>302</v>
      </c>
      <c r="B309" s="72">
        <f t="shared" si="35"/>
        <v>0</v>
      </c>
      <c r="C309" s="72">
        <f t="shared" si="36"/>
        <v>0</v>
      </c>
      <c r="D309" s="73">
        <f t="shared" si="37"/>
        <v>0</v>
      </c>
      <c r="E309" s="304">
        <f t="shared" si="38"/>
        <v>0</v>
      </c>
      <c r="F309" s="305"/>
      <c r="G309" s="306"/>
      <c r="H309" s="76"/>
      <c r="I309" s="5"/>
      <c r="J309" s="5"/>
      <c r="K309" s="5"/>
      <c r="L309" s="5">
        <f t="shared" si="33"/>
        <v>-241</v>
      </c>
      <c r="M309" s="6">
        <f t="shared" si="34"/>
        <v>8.6583333333333339E-3</v>
      </c>
      <c r="N309" s="4"/>
    </row>
    <row r="310" spans="1:14" ht="13.5" thickBot="1" x14ac:dyDescent="0.25">
      <c r="A310" s="39">
        <f t="shared" si="28"/>
        <v>303</v>
      </c>
      <c r="B310" s="72">
        <f t="shared" si="35"/>
        <v>0</v>
      </c>
      <c r="C310" s="72">
        <f t="shared" si="36"/>
        <v>0</v>
      </c>
      <c r="D310" s="73">
        <f t="shared" si="37"/>
        <v>0</v>
      </c>
      <c r="E310" s="304">
        <f t="shared" si="38"/>
        <v>0</v>
      </c>
      <c r="F310" s="305"/>
      <c r="G310" s="306"/>
      <c r="H310" s="76"/>
      <c r="I310" s="5"/>
      <c r="J310" s="5"/>
      <c r="K310" s="5"/>
      <c r="L310" s="5">
        <f t="shared" si="33"/>
        <v>-242</v>
      </c>
      <c r="M310" s="6">
        <f t="shared" si="34"/>
        <v>8.6583333333333339E-3</v>
      </c>
      <c r="N310" s="4"/>
    </row>
    <row r="311" spans="1:14" ht="13.5" thickBot="1" x14ac:dyDescent="0.25">
      <c r="A311" s="39">
        <f t="shared" ref="A311:A366" si="39">A310+1</f>
        <v>304</v>
      </c>
      <c r="B311" s="72">
        <f t="shared" si="35"/>
        <v>0</v>
      </c>
      <c r="C311" s="72">
        <f t="shared" si="36"/>
        <v>0</v>
      </c>
      <c r="D311" s="73">
        <f t="shared" si="37"/>
        <v>0</v>
      </c>
      <c r="E311" s="304">
        <f t="shared" si="38"/>
        <v>0</v>
      </c>
      <c r="F311" s="305"/>
      <c r="G311" s="306"/>
      <c r="H311" s="76"/>
      <c r="I311" s="5"/>
      <c r="J311" s="5"/>
      <c r="K311" s="5"/>
      <c r="L311" s="5">
        <f t="shared" ref="L311:L366" si="40">L310-1</f>
        <v>-243</v>
      </c>
      <c r="M311" s="6">
        <f t="shared" ref="M311:M366" si="41">M310</f>
        <v>8.6583333333333339E-3</v>
      </c>
      <c r="N311" s="4"/>
    </row>
    <row r="312" spans="1:14" ht="13.5" thickBot="1" x14ac:dyDescent="0.25">
      <c r="A312" s="39">
        <f t="shared" si="39"/>
        <v>305</v>
      </c>
      <c r="B312" s="72">
        <f t="shared" si="35"/>
        <v>0</v>
      </c>
      <c r="C312" s="72">
        <f t="shared" si="36"/>
        <v>0</v>
      </c>
      <c r="D312" s="73">
        <f t="shared" si="37"/>
        <v>0</v>
      </c>
      <c r="E312" s="304">
        <f t="shared" si="38"/>
        <v>0</v>
      </c>
      <c r="F312" s="305"/>
      <c r="G312" s="306"/>
      <c r="H312" s="76"/>
      <c r="I312" s="5"/>
      <c r="J312" s="5"/>
      <c r="K312" s="5"/>
      <c r="L312" s="5">
        <f t="shared" si="40"/>
        <v>-244</v>
      </c>
      <c r="M312" s="6">
        <f t="shared" si="41"/>
        <v>8.6583333333333339E-3</v>
      </c>
      <c r="N312" s="4"/>
    </row>
    <row r="313" spans="1:14" ht="13.5" thickBot="1" x14ac:dyDescent="0.25">
      <c r="A313" s="39">
        <f t="shared" si="39"/>
        <v>306</v>
      </c>
      <c r="B313" s="72">
        <f t="shared" si="35"/>
        <v>0</v>
      </c>
      <c r="C313" s="72">
        <f t="shared" si="36"/>
        <v>0</v>
      </c>
      <c r="D313" s="73">
        <f t="shared" si="37"/>
        <v>0</v>
      </c>
      <c r="E313" s="304">
        <f t="shared" si="38"/>
        <v>0</v>
      </c>
      <c r="F313" s="305"/>
      <c r="G313" s="306"/>
      <c r="H313" s="76"/>
      <c r="I313" s="5"/>
      <c r="J313" s="5"/>
      <c r="K313" s="5"/>
      <c r="L313" s="5">
        <f t="shared" si="40"/>
        <v>-245</v>
      </c>
      <c r="M313" s="6">
        <f t="shared" si="41"/>
        <v>8.6583333333333339E-3</v>
      </c>
      <c r="N313" s="4"/>
    </row>
    <row r="314" spans="1:14" ht="13.5" thickBot="1" x14ac:dyDescent="0.25">
      <c r="A314" s="39">
        <f t="shared" si="39"/>
        <v>307</v>
      </c>
      <c r="B314" s="72">
        <f t="shared" si="35"/>
        <v>0</v>
      </c>
      <c r="C314" s="72">
        <f t="shared" si="36"/>
        <v>0</v>
      </c>
      <c r="D314" s="73">
        <f t="shared" si="37"/>
        <v>0</v>
      </c>
      <c r="E314" s="304">
        <f t="shared" si="38"/>
        <v>0</v>
      </c>
      <c r="F314" s="305"/>
      <c r="G314" s="306"/>
      <c r="H314" s="76"/>
      <c r="I314" s="5"/>
      <c r="J314" s="5"/>
      <c r="K314" s="5"/>
      <c r="L314" s="5">
        <f t="shared" si="40"/>
        <v>-246</v>
      </c>
      <c r="M314" s="6">
        <f t="shared" si="41"/>
        <v>8.6583333333333339E-3</v>
      </c>
      <c r="N314" s="4"/>
    </row>
    <row r="315" spans="1:14" ht="13.5" thickBot="1" x14ac:dyDescent="0.25">
      <c r="A315" s="39">
        <f t="shared" si="39"/>
        <v>308</v>
      </c>
      <c r="B315" s="72">
        <f t="shared" si="35"/>
        <v>0</v>
      </c>
      <c r="C315" s="72">
        <f t="shared" si="36"/>
        <v>0</v>
      </c>
      <c r="D315" s="73">
        <f t="shared" si="37"/>
        <v>0</v>
      </c>
      <c r="E315" s="304">
        <f t="shared" si="38"/>
        <v>0</v>
      </c>
      <c r="F315" s="305"/>
      <c r="G315" s="306"/>
      <c r="H315" s="76"/>
      <c r="I315" s="5"/>
      <c r="J315" s="5"/>
      <c r="K315" s="5"/>
      <c r="L315" s="5">
        <f t="shared" si="40"/>
        <v>-247</v>
      </c>
      <c r="M315" s="6">
        <f t="shared" si="41"/>
        <v>8.6583333333333339E-3</v>
      </c>
      <c r="N315" s="4"/>
    </row>
    <row r="316" spans="1:14" ht="13.5" thickBot="1" x14ac:dyDescent="0.25">
      <c r="A316" s="39">
        <f t="shared" si="39"/>
        <v>309</v>
      </c>
      <c r="B316" s="72">
        <f t="shared" si="35"/>
        <v>0</v>
      </c>
      <c r="C316" s="72">
        <f t="shared" si="36"/>
        <v>0</v>
      </c>
      <c r="D316" s="73">
        <f t="shared" si="37"/>
        <v>0</v>
      </c>
      <c r="E316" s="304">
        <f t="shared" si="38"/>
        <v>0</v>
      </c>
      <c r="F316" s="305"/>
      <c r="G316" s="306"/>
      <c r="H316" s="76"/>
      <c r="I316" s="5"/>
      <c r="J316" s="5"/>
      <c r="K316" s="5"/>
      <c r="L316" s="5">
        <f t="shared" si="40"/>
        <v>-248</v>
      </c>
      <c r="M316" s="6">
        <f t="shared" si="41"/>
        <v>8.6583333333333339E-3</v>
      </c>
      <c r="N316" s="4"/>
    </row>
    <row r="317" spans="1:14" ht="13.5" thickBot="1" x14ac:dyDescent="0.25">
      <c r="A317" s="39">
        <f t="shared" si="39"/>
        <v>310</v>
      </c>
      <c r="B317" s="72">
        <f t="shared" si="35"/>
        <v>0</v>
      </c>
      <c r="C317" s="72">
        <f t="shared" si="36"/>
        <v>0</v>
      </c>
      <c r="D317" s="73">
        <f t="shared" si="37"/>
        <v>0</v>
      </c>
      <c r="E317" s="304">
        <f t="shared" si="38"/>
        <v>0</v>
      </c>
      <c r="F317" s="305"/>
      <c r="G317" s="306"/>
      <c r="H317" s="76"/>
      <c r="I317" s="5"/>
      <c r="J317" s="5"/>
      <c r="K317" s="5"/>
      <c r="L317" s="5">
        <f t="shared" si="40"/>
        <v>-249</v>
      </c>
      <c r="M317" s="6">
        <f t="shared" si="41"/>
        <v>8.6583333333333339E-3</v>
      </c>
      <c r="N317" s="4"/>
    </row>
    <row r="318" spans="1:14" ht="13.5" thickBot="1" x14ac:dyDescent="0.25">
      <c r="A318" s="39">
        <f t="shared" si="39"/>
        <v>311</v>
      </c>
      <c r="B318" s="72">
        <f t="shared" si="35"/>
        <v>0</v>
      </c>
      <c r="C318" s="72">
        <f t="shared" si="36"/>
        <v>0</v>
      </c>
      <c r="D318" s="73">
        <f t="shared" si="37"/>
        <v>0</v>
      </c>
      <c r="E318" s="304">
        <f t="shared" si="38"/>
        <v>0</v>
      </c>
      <c r="F318" s="305"/>
      <c r="G318" s="306"/>
      <c r="H318" s="76"/>
      <c r="I318" s="5"/>
      <c r="J318" s="5"/>
      <c r="K318" s="5"/>
      <c r="L318" s="5">
        <f t="shared" si="40"/>
        <v>-250</v>
      </c>
      <c r="M318" s="6">
        <f t="shared" si="41"/>
        <v>8.6583333333333339E-3</v>
      </c>
      <c r="N318" s="4"/>
    </row>
    <row r="319" spans="1:14" ht="13.5" thickBot="1" x14ac:dyDescent="0.25">
      <c r="A319" s="39">
        <f t="shared" si="39"/>
        <v>312</v>
      </c>
      <c r="B319" s="72">
        <f t="shared" si="35"/>
        <v>0</v>
      </c>
      <c r="C319" s="72">
        <f t="shared" si="36"/>
        <v>0</v>
      </c>
      <c r="D319" s="73">
        <f t="shared" si="37"/>
        <v>0</v>
      </c>
      <c r="E319" s="304">
        <f t="shared" si="38"/>
        <v>0</v>
      </c>
      <c r="F319" s="305"/>
      <c r="G319" s="306"/>
      <c r="H319" s="76"/>
      <c r="I319" s="5"/>
      <c r="J319" s="5"/>
      <c r="K319" s="5"/>
      <c r="L319" s="5">
        <f t="shared" si="40"/>
        <v>-251</v>
      </c>
      <c r="M319" s="6">
        <f t="shared" si="41"/>
        <v>8.6583333333333339E-3</v>
      </c>
      <c r="N319" s="4"/>
    </row>
    <row r="320" spans="1:14" ht="13.5" thickBot="1" x14ac:dyDescent="0.25">
      <c r="A320" s="39">
        <f t="shared" si="39"/>
        <v>313</v>
      </c>
      <c r="B320" s="72">
        <f t="shared" si="35"/>
        <v>0</v>
      </c>
      <c r="C320" s="72">
        <f t="shared" si="36"/>
        <v>0</v>
      </c>
      <c r="D320" s="73">
        <f t="shared" si="37"/>
        <v>0</v>
      </c>
      <c r="E320" s="304">
        <f t="shared" si="38"/>
        <v>0</v>
      </c>
      <c r="F320" s="305"/>
      <c r="G320" s="306"/>
      <c r="H320" s="76"/>
      <c r="I320" s="5"/>
      <c r="J320" s="5"/>
      <c r="K320" s="5"/>
      <c r="L320" s="5">
        <f t="shared" si="40"/>
        <v>-252</v>
      </c>
      <c r="M320" s="6">
        <f t="shared" si="41"/>
        <v>8.6583333333333339E-3</v>
      </c>
      <c r="N320" s="4"/>
    </row>
    <row r="321" spans="1:14" ht="13.5" thickBot="1" x14ac:dyDescent="0.25">
      <c r="A321" s="39">
        <f t="shared" si="39"/>
        <v>314</v>
      </c>
      <c r="B321" s="72">
        <f t="shared" si="35"/>
        <v>0</v>
      </c>
      <c r="C321" s="72">
        <f t="shared" si="36"/>
        <v>0</v>
      </c>
      <c r="D321" s="73">
        <f t="shared" si="37"/>
        <v>0</v>
      </c>
      <c r="E321" s="304">
        <f t="shared" si="38"/>
        <v>0</v>
      </c>
      <c r="F321" s="305"/>
      <c r="G321" s="306"/>
      <c r="H321" s="76"/>
      <c r="I321" s="5"/>
      <c r="J321" s="5"/>
      <c r="K321" s="5"/>
      <c r="L321" s="5">
        <f t="shared" si="40"/>
        <v>-253</v>
      </c>
      <c r="M321" s="6">
        <f t="shared" si="41"/>
        <v>8.6583333333333339E-3</v>
      </c>
      <c r="N321" s="4"/>
    </row>
    <row r="322" spans="1:14" ht="13.5" thickBot="1" x14ac:dyDescent="0.25">
      <c r="A322" s="39">
        <f t="shared" si="39"/>
        <v>315</v>
      </c>
      <c r="B322" s="72">
        <f t="shared" si="35"/>
        <v>0</v>
      </c>
      <c r="C322" s="72">
        <f t="shared" si="36"/>
        <v>0</v>
      </c>
      <c r="D322" s="73">
        <f t="shared" si="37"/>
        <v>0</v>
      </c>
      <c r="E322" s="304">
        <f t="shared" si="38"/>
        <v>0</v>
      </c>
      <c r="F322" s="305"/>
      <c r="G322" s="306"/>
      <c r="H322" s="76"/>
      <c r="I322" s="5"/>
      <c r="J322" s="5"/>
      <c r="K322" s="5"/>
      <c r="L322" s="5">
        <f t="shared" si="40"/>
        <v>-254</v>
      </c>
      <c r="M322" s="6">
        <f t="shared" si="41"/>
        <v>8.6583333333333339E-3</v>
      </c>
      <c r="N322" s="4"/>
    </row>
    <row r="323" spans="1:14" ht="13.5" thickBot="1" x14ac:dyDescent="0.25">
      <c r="A323" s="39">
        <f t="shared" si="39"/>
        <v>316</v>
      </c>
      <c r="B323" s="72">
        <f t="shared" si="35"/>
        <v>0</v>
      </c>
      <c r="C323" s="72">
        <f t="shared" si="36"/>
        <v>0</v>
      </c>
      <c r="D323" s="73">
        <f t="shared" si="37"/>
        <v>0</v>
      </c>
      <c r="E323" s="304">
        <f t="shared" si="38"/>
        <v>0</v>
      </c>
      <c r="F323" s="305"/>
      <c r="G323" s="306"/>
      <c r="H323" s="76"/>
      <c r="I323" s="5"/>
      <c r="J323" s="5"/>
      <c r="K323" s="5"/>
      <c r="L323" s="5">
        <f t="shared" si="40"/>
        <v>-255</v>
      </c>
      <c r="M323" s="6">
        <f t="shared" si="41"/>
        <v>8.6583333333333339E-3</v>
      </c>
      <c r="N323" s="4"/>
    </row>
    <row r="324" spans="1:14" ht="13.5" thickBot="1" x14ac:dyDescent="0.25">
      <c r="A324" s="39">
        <f t="shared" si="39"/>
        <v>317</v>
      </c>
      <c r="B324" s="72">
        <f t="shared" si="35"/>
        <v>0</v>
      </c>
      <c r="C324" s="72">
        <f t="shared" si="36"/>
        <v>0</v>
      </c>
      <c r="D324" s="73">
        <f t="shared" si="37"/>
        <v>0</v>
      </c>
      <c r="E324" s="304">
        <f t="shared" si="38"/>
        <v>0</v>
      </c>
      <c r="F324" s="305"/>
      <c r="G324" s="306"/>
      <c r="H324" s="76"/>
      <c r="I324" s="5"/>
      <c r="J324" s="5"/>
      <c r="K324" s="5"/>
      <c r="L324" s="5">
        <f t="shared" si="40"/>
        <v>-256</v>
      </c>
      <c r="M324" s="6">
        <f t="shared" si="41"/>
        <v>8.6583333333333339E-3</v>
      </c>
      <c r="N324" s="4"/>
    </row>
    <row r="325" spans="1:14" ht="13.5" thickBot="1" x14ac:dyDescent="0.25">
      <c r="A325" s="39">
        <f t="shared" si="39"/>
        <v>318</v>
      </c>
      <c r="B325" s="72">
        <f t="shared" si="35"/>
        <v>0</v>
      </c>
      <c r="C325" s="72">
        <f t="shared" si="36"/>
        <v>0</v>
      </c>
      <c r="D325" s="73">
        <f t="shared" si="37"/>
        <v>0</v>
      </c>
      <c r="E325" s="304">
        <f t="shared" si="38"/>
        <v>0</v>
      </c>
      <c r="F325" s="305"/>
      <c r="G325" s="306"/>
      <c r="H325" s="76"/>
      <c r="I325" s="5"/>
      <c r="J325" s="5"/>
      <c r="K325" s="5"/>
      <c r="L325" s="5">
        <f t="shared" si="40"/>
        <v>-257</v>
      </c>
      <c r="M325" s="6">
        <f t="shared" si="41"/>
        <v>8.6583333333333339E-3</v>
      </c>
      <c r="N325" s="4"/>
    </row>
    <row r="326" spans="1:14" ht="13.5" thickBot="1" x14ac:dyDescent="0.25">
      <c r="A326" s="39">
        <f t="shared" si="39"/>
        <v>319</v>
      </c>
      <c r="B326" s="72">
        <f t="shared" si="35"/>
        <v>0</v>
      </c>
      <c r="C326" s="72">
        <f t="shared" si="36"/>
        <v>0</v>
      </c>
      <c r="D326" s="73">
        <f t="shared" si="37"/>
        <v>0</v>
      </c>
      <c r="E326" s="304">
        <f t="shared" si="38"/>
        <v>0</v>
      </c>
      <c r="F326" s="305"/>
      <c r="G326" s="306"/>
      <c r="H326" s="76"/>
      <c r="I326" s="5"/>
      <c r="J326" s="5"/>
      <c r="K326" s="5"/>
      <c r="L326" s="5">
        <f t="shared" si="40"/>
        <v>-258</v>
      </c>
      <c r="M326" s="6">
        <f t="shared" si="41"/>
        <v>8.6583333333333339E-3</v>
      </c>
      <c r="N326" s="4"/>
    </row>
    <row r="327" spans="1:14" ht="13.5" thickBot="1" x14ac:dyDescent="0.25">
      <c r="A327" s="39">
        <f t="shared" si="39"/>
        <v>320</v>
      </c>
      <c r="B327" s="72">
        <f t="shared" si="35"/>
        <v>0</v>
      </c>
      <c r="C327" s="72">
        <f t="shared" si="36"/>
        <v>0</v>
      </c>
      <c r="D327" s="73">
        <f t="shared" si="37"/>
        <v>0</v>
      </c>
      <c r="E327" s="304">
        <f t="shared" si="38"/>
        <v>0</v>
      </c>
      <c r="F327" s="305"/>
      <c r="G327" s="306"/>
      <c r="H327" s="76"/>
      <c r="I327" s="5"/>
      <c r="J327" s="5"/>
      <c r="K327" s="5"/>
      <c r="L327" s="5">
        <f t="shared" si="40"/>
        <v>-259</v>
      </c>
      <c r="M327" s="6">
        <f t="shared" si="41"/>
        <v>8.6583333333333339E-3</v>
      </c>
      <c r="N327" s="4"/>
    </row>
    <row r="328" spans="1:14" ht="13.5" thickBot="1" x14ac:dyDescent="0.25">
      <c r="A328" s="39">
        <f t="shared" si="39"/>
        <v>321</v>
      </c>
      <c r="B328" s="72">
        <f t="shared" si="35"/>
        <v>0</v>
      </c>
      <c r="C328" s="72">
        <f t="shared" si="36"/>
        <v>0</v>
      </c>
      <c r="D328" s="73">
        <f t="shared" si="37"/>
        <v>0</v>
      </c>
      <c r="E328" s="304">
        <f t="shared" si="38"/>
        <v>0</v>
      </c>
      <c r="F328" s="305"/>
      <c r="G328" s="306"/>
      <c r="H328" s="76"/>
      <c r="I328" s="5"/>
      <c r="J328" s="5"/>
      <c r="K328" s="5"/>
      <c r="L328" s="5">
        <f t="shared" si="40"/>
        <v>-260</v>
      </c>
      <c r="M328" s="6">
        <f t="shared" si="41"/>
        <v>8.6583333333333339E-3</v>
      </c>
      <c r="N328" s="4"/>
    </row>
    <row r="329" spans="1:14" ht="13.5" thickBot="1" x14ac:dyDescent="0.25">
      <c r="A329" s="39">
        <f t="shared" si="39"/>
        <v>322</v>
      </c>
      <c r="B329" s="72">
        <f t="shared" si="35"/>
        <v>0</v>
      </c>
      <c r="C329" s="72">
        <f t="shared" si="36"/>
        <v>0</v>
      </c>
      <c r="D329" s="73">
        <f t="shared" si="37"/>
        <v>0</v>
      </c>
      <c r="E329" s="304">
        <f t="shared" si="38"/>
        <v>0</v>
      </c>
      <c r="F329" s="305"/>
      <c r="G329" s="306"/>
      <c r="H329" s="76"/>
      <c r="I329" s="5"/>
      <c r="J329" s="5"/>
      <c r="K329" s="5"/>
      <c r="L329" s="5">
        <f t="shared" si="40"/>
        <v>-261</v>
      </c>
      <c r="M329" s="6">
        <f t="shared" si="41"/>
        <v>8.6583333333333339E-3</v>
      </c>
      <c r="N329" s="4"/>
    </row>
    <row r="330" spans="1:14" ht="13.5" thickBot="1" x14ac:dyDescent="0.25">
      <c r="A330" s="39">
        <f t="shared" si="39"/>
        <v>323</v>
      </c>
      <c r="B330" s="72">
        <f t="shared" si="35"/>
        <v>0</v>
      </c>
      <c r="C330" s="72">
        <f t="shared" si="36"/>
        <v>0</v>
      </c>
      <c r="D330" s="73">
        <f t="shared" si="37"/>
        <v>0</v>
      </c>
      <c r="E330" s="304">
        <f t="shared" si="38"/>
        <v>0</v>
      </c>
      <c r="F330" s="305"/>
      <c r="G330" s="306"/>
      <c r="H330" s="76"/>
      <c r="I330" s="5"/>
      <c r="J330" s="5"/>
      <c r="K330" s="5"/>
      <c r="L330" s="5">
        <f t="shared" si="40"/>
        <v>-262</v>
      </c>
      <c r="M330" s="6">
        <f t="shared" si="41"/>
        <v>8.6583333333333339E-3</v>
      </c>
      <c r="N330" s="4"/>
    </row>
    <row r="331" spans="1:14" ht="13.5" thickBot="1" x14ac:dyDescent="0.25">
      <c r="A331" s="39">
        <f t="shared" si="39"/>
        <v>324</v>
      </c>
      <c r="B331" s="72">
        <f t="shared" si="35"/>
        <v>0</v>
      </c>
      <c r="C331" s="72">
        <f t="shared" si="36"/>
        <v>0</v>
      </c>
      <c r="D331" s="73">
        <f t="shared" si="37"/>
        <v>0</v>
      </c>
      <c r="E331" s="304">
        <f t="shared" si="38"/>
        <v>0</v>
      </c>
      <c r="F331" s="305"/>
      <c r="G331" s="306"/>
      <c r="H331" s="76"/>
      <c r="I331" s="5"/>
      <c r="J331" s="5"/>
      <c r="K331" s="5"/>
      <c r="L331" s="5">
        <f t="shared" si="40"/>
        <v>-263</v>
      </c>
      <c r="M331" s="6">
        <f t="shared" si="41"/>
        <v>8.6583333333333339E-3</v>
      </c>
      <c r="N331" s="4"/>
    </row>
    <row r="332" spans="1:14" ht="13.5" thickBot="1" x14ac:dyDescent="0.25">
      <c r="A332" s="39">
        <f t="shared" si="39"/>
        <v>325</v>
      </c>
      <c r="B332" s="72">
        <f t="shared" si="35"/>
        <v>0</v>
      </c>
      <c r="C332" s="72">
        <f t="shared" si="36"/>
        <v>0</v>
      </c>
      <c r="D332" s="73">
        <f t="shared" si="37"/>
        <v>0</v>
      </c>
      <c r="E332" s="304">
        <f t="shared" si="38"/>
        <v>0</v>
      </c>
      <c r="F332" s="305"/>
      <c r="G332" s="306"/>
      <c r="H332" s="76"/>
      <c r="I332" s="5"/>
      <c r="J332" s="5"/>
      <c r="K332" s="5"/>
      <c r="L332" s="5">
        <f t="shared" si="40"/>
        <v>-264</v>
      </c>
      <c r="M332" s="6">
        <f t="shared" si="41"/>
        <v>8.6583333333333339E-3</v>
      </c>
      <c r="N332" s="4"/>
    </row>
    <row r="333" spans="1:14" ht="13.5" thickBot="1" x14ac:dyDescent="0.25">
      <c r="A333" s="39">
        <f t="shared" si="39"/>
        <v>326</v>
      </c>
      <c r="B333" s="72">
        <f t="shared" si="35"/>
        <v>0</v>
      </c>
      <c r="C333" s="72">
        <f t="shared" si="36"/>
        <v>0</v>
      </c>
      <c r="D333" s="73">
        <f t="shared" si="37"/>
        <v>0</v>
      </c>
      <c r="E333" s="304">
        <f t="shared" si="38"/>
        <v>0</v>
      </c>
      <c r="F333" s="305"/>
      <c r="G333" s="306"/>
      <c r="H333" s="76"/>
      <c r="I333" s="5"/>
      <c r="J333" s="5"/>
      <c r="K333" s="5"/>
      <c r="L333" s="5">
        <f t="shared" si="40"/>
        <v>-265</v>
      </c>
      <c r="M333" s="6">
        <f t="shared" si="41"/>
        <v>8.6583333333333339E-3</v>
      </c>
      <c r="N333" s="4"/>
    </row>
    <row r="334" spans="1:14" ht="13.5" thickBot="1" x14ac:dyDescent="0.25">
      <c r="A334" s="39">
        <f t="shared" si="39"/>
        <v>327</v>
      </c>
      <c r="B334" s="72">
        <f t="shared" si="35"/>
        <v>0</v>
      </c>
      <c r="C334" s="72">
        <f t="shared" si="36"/>
        <v>0</v>
      </c>
      <c r="D334" s="73">
        <f t="shared" si="37"/>
        <v>0</v>
      </c>
      <c r="E334" s="304">
        <f t="shared" si="38"/>
        <v>0</v>
      </c>
      <c r="F334" s="305"/>
      <c r="G334" s="306"/>
      <c r="H334" s="76"/>
      <c r="I334" s="5"/>
      <c r="J334" s="5"/>
      <c r="K334" s="5"/>
      <c r="L334" s="5">
        <f t="shared" si="40"/>
        <v>-266</v>
      </c>
      <c r="M334" s="6">
        <f t="shared" si="41"/>
        <v>8.6583333333333339E-3</v>
      </c>
      <c r="N334" s="4"/>
    </row>
    <row r="335" spans="1:14" ht="13.5" thickBot="1" x14ac:dyDescent="0.25">
      <c r="A335" s="39">
        <f t="shared" si="39"/>
        <v>328</v>
      </c>
      <c r="B335" s="72">
        <f t="shared" si="35"/>
        <v>0</v>
      </c>
      <c r="C335" s="72">
        <f t="shared" si="36"/>
        <v>0</v>
      </c>
      <c r="D335" s="73">
        <f t="shared" si="37"/>
        <v>0</v>
      </c>
      <c r="E335" s="304">
        <f t="shared" si="38"/>
        <v>0</v>
      </c>
      <c r="F335" s="305"/>
      <c r="G335" s="306"/>
      <c r="H335" s="76"/>
      <c r="I335" s="5"/>
      <c r="J335" s="5"/>
      <c r="K335" s="5"/>
      <c r="L335" s="5">
        <f t="shared" si="40"/>
        <v>-267</v>
      </c>
      <c r="M335" s="6">
        <f t="shared" si="41"/>
        <v>8.6583333333333339E-3</v>
      </c>
      <c r="N335" s="4"/>
    </row>
    <row r="336" spans="1:14" ht="13.5" thickBot="1" x14ac:dyDescent="0.25">
      <c r="A336" s="39">
        <f t="shared" si="39"/>
        <v>329</v>
      </c>
      <c r="B336" s="72">
        <f t="shared" si="35"/>
        <v>0</v>
      </c>
      <c r="C336" s="72">
        <f t="shared" si="36"/>
        <v>0</v>
      </c>
      <c r="D336" s="73">
        <f t="shared" si="37"/>
        <v>0</v>
      </c>
      <c r="E336" s="304">
        <f t="shared" si="38"/>
        <v>0</v>
      </c>
      <c r="F336" s="305"/>
      <c r="G336" s="306"/>
      <c r="H336" s="76"/>
      <c r="I336" s="5"/>
      <c r="J336" s="5"/>
      <c r="K336" s="5"/>
      <c r="L336" s="5">
        <f t="shared" si="40"/>
        <v>-268</v>
      </c>
      <c r="M336" s="6">
        <f t="shared" si="41"/>
        <v>8.6583333333333339E-3</v>
      </c>
      <c r="N336" s="4"/>
    </row>
    <row r="337" spans="1:14" ht="13.5" thickBot="1" x14ac:dyDescent="0.25">
      <c r="A337" s="39">
        <f t="shared" si="39"/>
        <v>330</v>
      </c>
      <c r="B337" s="72">
        <f t="shared" si="35"/>
        <v>0</v>
      </c>
      <c r="C337" s="72">
        <f t="shared" si="36"/>
        <v>0</v>
      </c>
      <c r="D337" s="73">
        <f t="shared" si="37"/>
        <v>0</v>
      </c>
      <c r="E337" s="304">
        <f t="shared" si="38"/>
        <v>0</v>
      </c>
      <c r="F337" s="305"/>
      <c r="G337" s="306"/>
      <c r="H337" s="76"/>
      <c r="I337" s="5"/>
      <c r="J337" s="5"/>
      <c r="K337" s="5"/>
      <c r="L337" s="5">
        <f t="shared" si="40"/>
        <v>-269</v>
      </c>
      <c r="M337" s="6">
        <f t="shared" si="41"/>
        <v>8.6583333333333339E-3</v>
      </c>
      <c r="N337" s="4"/>
    </row>
    <row r="338" spans="1:14" ht="13.5" thickBot="1" x14ac:dyDescent="0.25">
      <c r="A338" s="39">
        <f t="shared" si="39"/>
        <v>331</v>
      </c>
      <c r="B338" s="72">
        <f t="shared" si="35"/>
        <v>0</v>
      </c>
      <c r="C338" s="72">
        <f t="shared" si="36"/>
        <v>0</v>
      </c>
      <c r="D338" s="73">
        <f t="shared" si="37"/>
        <v>0</v>
      </c>
      <c r="E338" s="304">
        <f t="shared" si="38"/>
        <v>0</v>
      </c>
      <c r="F338" s="305"/>
      <c r="G338" s="306"/>
      <c r="H338" s="76"/>
      <c r="I338" s="5"/>
      <c r="J338" s="5"/>
      <c r="K338" s="5"/>
      <c r="L338" s="5">
        <f t="shared" si="40"/>
        <v>-270</v>
      </c>
      <c r="M338" s="6">
        <f t="shared" si="41"/>
        <v>8.6583333333333339E-3</v>
      </c>
      <c r="N338" s="4"/>
    </row>
    <row r="339" spans="1:14" ht="13.5" thickBot="1" x14ac:dyDescent="0.25">
      <c r="A339" s="39">
        <f t="shared" si="39"/>
        <v>332</v>
      </c>
      <c r="B339" s="72">
        <f t="shared" si="35"/>
        <v>0</v>
      </c>
      <c r="C339" s="72">
        <f t="shared" si="36"/>
        <v>0</v>
      </c>
      <c r="D339" s="73">
        <f t="shared" si="37"/>
        <v>0</v>
      </c>
      <c r="E339" s="304">
        <f t="shared" si="38"/>
        <v>0</v>
      </c>
      <c r="F339" s="305"/>
      <c r="G339" s="306"/>
      <c r="H339" s="76"/>
      <c r="I339" s="5"/>
      <c r="J339" s="5"/>
      <c r="K339" s="5"/>
      <c r="L339" s="5">
        <f t="shared" si="40"/>
        <v>-271</v>
      </c>
      <c r="M339" s="6">
        <f t="shared" si="41"/>
        <v>8.6583333333333339E-3</v>
      </c>
      <c r="N339" s="4"/>
    </row>
    <row r="340" spans="1:14" ht="13.5" thickBot="1" x14ac:dyDescent="0.25">
      <c r="A340" s="39">
        <f t="shared" si="39"/>
        <v>333</v>
      </c>
      <c r="B340" s="72">
        <f t="shared" si="35"/>
        <v>0</v>
      </c>
      <c r="C340" s="72">
        <f t="shared" si="36"/>
        <v>0</v>
      </c>
      <c r="D340" s="73">
        <f t="shared" si="37"/>
        <v>0</v>
      </c>
      <c r="E340" s="304">
        <f t="shared" si="38"/>
        <v>0</v>
      </c>
      <c r="F340" s="305"/>
      <c r="G340" s="306"/>
      <c r="H340" s="76"/>
      <c r="I340" s="5"/>
      <c r="J340" s="5"/>
      <c r="K340" s="5"/>
      <c r="L340" s="5">
        <f t="shared" si="40"/>
        <v>-272</v>
      </c>
      <c r="M340" s="6">
        <f t="shared" si="41"/>
        <v>8.6583333333333339E-3</v>
      </c>
      <c r="N340" s="4"/>
    </row>
    <row r="341" spans="1:14" ht="13.5" thickBot="1" x14ac:dyDescent="0.25">
      <c r="A341" s="39">
        <f t="shared" si="39"/>
        <v>334</v>
      </c>
      <c r="B341" s="72">
        <f t="shared" si="35"/>
        <v>0</v>
      </c>
      <c r="C341" s="72">
        <f t="shared" si="36"/>
        <v>0</v>
      </c>
      <c r="D341" s="73">
        <f t="shared" si="37"/>
        <v>0</v>
      </c>
      <c r="E341" s="304">
        <f t="shared" si="38"/>
        <v>0</v>
      </c>
      <c r="F341" s="305"/>
      <c r="G341" s="306"/>
      <c r="H341" s="76"/>
      <c r="I341" s="5"/>
      <c r="J341" s="5"/>
      <c r="K341" s="5"/>
      <c r="L341" s="5">
        <f t="shared" si="40"/>
        <v>-273</v>
      </c>
      <c r="M341" s="6">
        <f t="shared" si="41"/>
        <v>8.6583333333333339E-3</v>
      </c>
      <c r="N341" s="4"/>
    </row>
    <row r="342" spans="1:14" ht="13.5" thickBot="1" x14ac:dyDescent="0.25">
      <c r="A342" s="39">
        <f t="shared" si="39"/>
        <v>335</v>
      </c>
      <c r="B342" s="72">
        <f t="shared" si="35"/>
        <v>0</v>
      </c>
      <c r="C342" s="72">
        <f t="shared" si="36"/>
        <v>0</v>
      </c>
      <c r="D342" s="73">
        <f t="shared" si="37"/>
        <v>0</v>
      </c>
      <c r="E342" s="304">
        <f t="shared" si="38"/>
        <v>0</v>
      </c>
      <c r="F342" s="305"/>
      <c r="G342" s="306"/>
      <c r="H342" s="76"/>
      <c r="I342" s="5"/>
      <c r="J342" s="5"/>
      <c r="K342" s="5"/>
      <c r="L342" s="5">
        <f t="shared" si="40"/>
        <v>-274</v>
      </c>
      <c r="M342" s="6">
        <f t="shared" si="41"/>
        <v>8.6583333333333339E-3</v>
      </c>
      <c r="N342" s="4"/>
    </row>
    <row r="343" spans="1:14" ht="13.5" thickBot="1" x14ac:dyDescent="0.25">
      <c r="A343" s="39">
        <f t="shared" si="39"/>
        <v>336</v>
      </c>
      <c r="B343" s="72">
        <f t="shared" si="35"/>
        <v>0</v>
      </c>
      <c r="C343" s="72">
        <f t="shared" si="36"/>
        <v>0</v>
      </c>
      <c r="D343" s="73">
        <f t="shared" si="37"/>
        <v>0</v>
      </c>
      <c r="E343" s="304">
        <f t="shared" si="38"/>
        <v>0</v>
      </c>
      <c r="F343" s="305"/>
      <c r="G343" s="306"/>
      <c r="H343" s="76"/>
      <c r="I343" s="5"/>
      <c r="J343" s="5"/>
      <c r="K343" s="5"/>
      <c r="L343" s="5">
        <f t="shared" si="40"/>
        <v>-275</v>
      </c>
      <c r="M343" s="6">
        <f t="shared" si="41"/>
        <v>8.6583333333333339E-3</v>
      </c>
      <c r="N343" s="4"/>
    </row>
    <row r="344" spans="1:14" ht="13.5" thickBot="1" x14ac:dyDescent="0.25">
      <c r="A344" s="39">
        <f t="shared" si="39"/>
        <v>337</v>
      </c>
      <c r="B344" s="72">
        <f t="shared" si="35"/>
        <v>0</v>
      </c>
      <c r="C344" s="72">
        <f t="shared" si="36"/>
        <v>0</v>
      </c>
      <c r="D344" s="73">
        <f t="shared" si="37"/>
        <v>0</v>
      </c>
      <c r="E344" s="304">
        <f t="shared" si="38"/>
        <v>0</v>
      </c>
      <c r="F344" s="305"/>
      <c r="G344" s="306"/>
      <c r="H344" s="76"/>
      <c r="I344" s="5"/>
      <c r="J344" s="5"/>
      <c r="K344" s="5"/>
      <c r="L344" s="5">
        <f t="shared" si="40"/>
        <v>-276</v>
      </c>
      <c r="M344" s="6">
        <f t="shared" si="41"/>
        <v>8.6583333333333339E-3</v>
      </c>
      <c r="N344" s="4"/>
    </row>
    <row r="345" spans="1:14" ht="13.5" thickBot="1" x14ac:dyDescent="0.25">
      <c r="A345" s="39">
        <f t="shared" si="39"/>
        <v>338</v>
      </c>
      <c r="B345" s="72">
        <f t="shared" si="35"/>
        <v>0</v>
      </c>
      <c r="C345" s="72">
        <f t="shared" si="36"/>
        <v>0</v>
      </c>
      <c r="D345" s="73">
        <f t="shared" si="37"/>
        <v>0</v>
      </c>
      <c r="E345" s="304">
        <f t="shared" si="38"/>
        <v>0</v>
      </c>
      <c r="F345" s="305"/>
      <c r="G345" s="306"/>
      <c r="H345" s="76"/>
      <c r="I345" s="5"/>
      <c r="J345" s="5"/>
      <c r="K345" s="5"/>
      <c r="L345" s="5">
        <f t="shared" si="40"/>
        <v>-277</v>
      </c>
      <c r="M345" s="6">
        <f t="shared" si="41"/>
        <v>8.6583333333333339E-3</v>
      </c>
      <c r="N345" s="4"/>
    </row>
    <row r="346" spans="1:14" ht="13.5" thickBot="1" x14ac:dyDescent="0.25">
      <c r="A346" s="39">
        <f t="shared" si="39"/>
        <v>339</v>
      </c>
      <c r="B346" s="72">
        <f t="shared" si="35"/>
        <v>0</v>
      </c>
      <c r="C346" s="72">
        <f t="shared" si="36"/>
        <v>0</v>
      </c>
      <c r="D346" s="73">
        <f t="shared" si="37"/>
        <v>0</v>
      </c>
      <c r="E346" s="304">
        <f t="shared" si="38"/>
        <v>0</v>
      </c>
      <c r="F346" s="305"/>
      <c r="G346" s="306"/>
      <c r="H346" s="76"/>
      <c r="I346" s="5"/>
      <c r="J346" s="5"/>
      <c r="K346" s="5"/>
      <c r="L346" s="5">
        <f t="shared" si="40"/>
        <v>-278</v>
      </c>
      <c r="M346" s="6">
        <f t="shared" si="41"/>
        <v>8.6583333333333339E-3</v>
      </c>
      <c r="N346" s="4"/>
    </row>
    <row r="347" spans="1:14" ht="13.5" thickBot="1" x14ac:dyDescent="0.25">
      <c r="A347" s="39">
        <f t="shared" si="39"/>
        <v>340</v>
      </c>
      <c r="B347" s="72">
        <f t="shared" si="35"/>
        <v>0</v>
      </c>
      <c r="C347" s="72">
        <f t="shared" si="36"/>
        <v>0</v>
      </c>
      <c r="D347" s="73">
        <f t="shared" si="37"/>
        <v>0</v>
      </c>
      <c r="E347" s="304">
        <f t="shared" si="38"/>
        <v>0</v>
      </c>
      <c r="F347" s="305"/>
      <c r="G347" s="306"/>
      <c r="H347" s="76"/>
      <c r="I347" s="5"/>
      <c r="J347" s="5"/>
      <c r="K347" s="5"/>
      <c r="L347" s="5">
        <f t="shared" si="40"/>
        <v>-279</v>
      </c>
      <c r="M347" s="6">
        <f t="shared" si="41"/>
        <v>8.6583333333333339E-3</v>
      </c>
      <c r="N347" s="4"/>
    </row>
    <row r="348" spans="1:14" ht="13.5" thickBot="1" x14ac:dyDescent="0.25">
      <c r="A348" s="39">
        <f t="shared" si="39"/>
        <v>341</v>
      </c>
      <c r="B348" s="72">
        <f t="shared" si="35"/>
        <v>0</v>
      </c>
      <c r="C348" s="72">
        <f t="shared" si="36"/>
        <v>0</v>
      </c>
      <c r="D348" s="73">
        <f t="shared" si="37"/>
        <v>0</v>
      </c>
      <c r="E348" s="304">
        <f t="shared" si="38"/>
        <v>0</v>
      </c>
      <c r="F348" s="305"/>
      <c r="G348" s="306"/>
      <c r="H348" s="76"/>
      <c r="I348" s="5"/>
      <c r="J348" s="5"/>
      <c r="K348" s="5"/>
      <c r="L348" s="5">
        <f t="shared" si="40"/>
        <v>-280</v>
      </c>
      <c r="M348" s="6">
        <f t="shared" si="41"/>
        <v>8.6583333333333339E-3</v>
      </c>
      <c r="N348" s="4"/>
    </row>
    <row r="349" spans="1:14" ht="13.5" thickBot="1" x14ac:dyDescent="0.25">
      <c r="A349" s="39">
        <f t="shared" si="39"/>
        <v>342</v>
      </c>
      <c r="B349" s="72">
        <f t="shared" si="35"/>
        <v>0</v>
      </c>
      <c r="C349" s="72">
        <f t="shared" si="36"/>
        <v>0</v>
      </c>
      <c r="D349" s="73">
        <f t="shared" si="37"/>
        <v>0</v>
      </c>
      <c r="E349" s="304">
        <f t="shared" si="38"/>
        <v>0</v>
      </c>
      <c r="F349" s="305"/>
      <c r="G349" s="306"/>
      <c r="H349" s="76"/>
      <c r="I349" s="5"/>
      <c r="J349" s="5"/>
      <c r="K349" s="5"/>
      <c r="L349" s="5">
        <f t="shared" si="40"/>
        <v>-281</v>
      </c>
      <c r="M349" s="6">
        <f t="shared" si="41"/>
        <v>8.6583333333333339E-3</v>
      </c>
      <c r="N349" s="4"/>
    </row>
    <row r="350" spans="1:14" ht="13.5" thickBot="1" x14ac:dyDescent="0.25">
      <c r="A350" s="39">
        <f t="shared" si="39"/>
        <v>343</v>
      </c>
      <c r="B350" s="72">
        <f t="shared" si="35"/>
        <v>0</v>
      </c>
      <c r="C350" s="72">
        <f t="shared" si="36"/>
        <v>0</v>
      </c>
      <c r="D350" s="73">
        <f t="shared" si="37"/>
        <v>0</v>
      </c>
      <c r="E350" s="304">
        <f t="shared" si="38"/>
        <v>0</v>
      </c>
      <c r="F350" s="305"/>
      <c r="G350" s="306"/>
      <c r="H350" s="76"/>
      <c r="I350" s="5"/>
      <c r="J350" s="5"/>
      <c r="K350" s="5"/>
      <c r="L350" s="5">
        <f t="shared" si="40"/>
        <v>-282</v>
      </c>
      <c r="M350" s="6">
        <f t="shared" si="41"/>
        <v>8.6583333333333339E-3</v>
      </c>
      <c r="N350" s="4"/>
    </row>
    <row r="351" spans="1:14" ht="13.5" thickBot="1" x14ac:dyDescent="0.25">
      <c r="A351" s="39">
        <f t="shared" si="39"/>
        <v>344</v>
      </c>
      <c r="B351" s="72">
        <f t="shared" si="35"/>
        <v>0</v>
      </c>
      <c r="C351" s="72">
        <f t="shared" si="36"/>
        <v>0</v>
      </c>
      <c r="D351" s="73">
        <f t="shared" si="37"/>
        <v>0</v>
      </c>
      <c r="E351" s="304">
        <f t="shared" si="38"/>
        <v>0</v>
      </c>
      <c r="F351" s="305"/>
      <c r="G351" s="306"/>
      <c r="H351" s="76"/>
      <c r="I351" s="5"/>
      <c r="J351" s="5"/>
      <c r="K351" s="5"/>
      <c r="L351" s="5">
        <f t="shared" si="40"/>
        <v>-283</v>
      </c>
      <c r="M351" s="6">
        <f t="shared" si="41"/>
        <v>8.6583333333333339E-3</v>
      </c>
      <c r="N351" s="4"/>
    </row>
    <row r="352" spans="1:14" ht="13.5" thickBot="1" x14ac:dyDescent="0.25">
      <c r="A352" s="39">
        <f t="shared" si="39"/>
        <v>345</v>
      </c>
      <c r="B352" s="72">
        <f t="shared" si="35"/>
        <v>0</v>
      </c>
      <c r="C352" s="72">
        <f t="shared" si="36"/>
        <v>0</v>
      </c>
      <c r="D352" s="73">
        <f t="shared" si="37"/>
        <v>0</v>
      </c>
      <c r="E352" s="304">
        <f t="shared" si="38"/>
        <v>0</v>
      </c>
      <c r="F352" s="305"/>
      <c r="G352" s="306"/>
      <c r="H352" s="76"/>
      <c r="I352" s="5"/>
      <c r="J352" s="5"/>
      <c r="K352" s="5"/>
      <c r="L352" s="5">
        <f t="shared" si="40"/>
        <v>-284</v>
      </c>
      <c r="M352" s="6">
        <f t="shared" si="41"/>
        <v>8.6583333333333339E-3</v>
      </c>
      <c r="N352" s="4"/>
    </row>
    <row r="353" spans="1:14" ht="13.5" thickBot="1" x14ac:dyDescent="0.25">
      <c r="A353" s="39">
        <f t="shared" si="39"/>
        <v>346</v>
      </c>
      <c r="B353" s="72">
        <f t="shared" si="35"/>
        <v>0</v>
      </c>
      <c r="C353" s="72">
        <f t="shared" si="36"/>
        <v>0</v>
      </c>
      <c r="D353" s="73">
        <f t="shared" si="37"/>
        <v>0</v>
      </c>
      <c r="E353" s="304">
        <f t="shared" si="38"/>
        <v>0</v>
      </c>
      <c r="F353" s="305"/>
      <c r="G353" s="306"/>
      <c r="H353" s="76"/>
      <c r="I353" s="5"/>
      <c r="J353" s="5"/>
      <c r="K353" s="5"/>
      <c r="L353" s="5">
        <f t="shared" si="40"/>
        <v>-285</v>
      </c>
      <c r="M353" s="6">
        <f t="shared" si="41"/>
        <v>8.6583333333333339E-3</v>
      </c>
      <c r="N353" s="4"/>
    </row>
    <row r="354" spans="1:14" ht="13.5" thickBot="1" x14ac:dyDescent="0.25">
      <c r="A354" s="39">
        <f t="shared" si="39"/>
        <v>347</v>
      </c>
      <c r="B354" s="72">
        <f t="shared" si="35"/>
        <v>0</v>
      </c>
      <c r="C354" s="72">
        <f t="shared" si="36"/>
        <v>0</v>
      </c>
      <c r="D354" s="73">
        <f t="shared" si="37"/>
        <v>0</v>
      </c>
      <c r="E354" s="304">
        <f t="shared" si="38"/>
        <v>0</v>
      </c>
      <c r="F354" s="305"/>
      <c r="G354" s="306"/>
      <c r="H354" s="76"/>
      <c r="I354" s="5"/>
      <c r="J354" s="5"/>
      <c r="K354" s="5"/>
      <c r="L354" s="5">
        <f t="shared" si="40"/>
        <v>-286</v>
      </c>
      <c r="M354" s="6">
        <f t="shared" si="41"/>
        <v>8.6583333333333339E-3</v>
      </c>
      <c r="N354" s="4"/>
    </row>
    <row r="355" spans="1:14" ht="13.5" thickBot="1" x14ac:dyDescent="0.25">
      <c r="A355" s="39">
        <f t="shared" si="39"/>
        <v>348</v>
      </c>
      <c r="B355" s="72">
        <f t="shared" si="35"/>
        <v>0</v>
      </c>
      <c r="C355" s="72">
        <f t="shared" si="36"/>
        <v>0</v>
      </c>
      <c r="D355" s="73">
        <f t="shared" si="37"/>
        <v>0</v>
      </c>
      <c r="E355" s="304">
        <f t="shared" si="38"/>
        <v>0</v>
      </c>
      <c r="F355" s="305"/>
      <c r="G355" s="306"/>
      <c r="H355" s="76"/>
      <c r="I355" s="5"/>
      <c r="J355" s="5"/>
      <c r="K355" s="5"/>
      <c r="L355" s="5">
        <f t="shared" si="40"/>
        <v>-287</v>
      </c>
      <c r="M355" s="6">
        <f t="shared" si="41"/>
        <v>8.6583333333333339E-3</v>
      </c>
      <c r="N355" s="4"/>
    </row>
    <row r="356" spans="1:14" ht="13.5" thickBot="1" x14ac:dyDescent="0.25">
      <c r="A356" s="39">
        <f t="shared" si="39"/>
        <v>349</v>
      </c>
      <c r="B356" s="72">
        <f t="shared" si="35"/>
        <v>0</v>
      </c>
      <c r="C356" s="72">
        <f t="shared" si="36"/>
        <v>0</v>
      </c>
      <c r="D356" s="73">
        <f t="shared" si="37"/>
        <v>0</v>
      </c>
      <c r="E356" s="304">
        <f t="shared" si="38"/>
        <v>0</v>
      </c>
      <c r="F356" s="305"/>
      <c r="G356" s="306"/>
      <c r="H356" s="76"/>
      <c r="I356" s="5"/>
      <c r="J356" s="5"/>
      <c r="K356" s="5"/>
      <c r="L356" s="5">
        <f t="shared" si="40"/>
        <v>-288</v>
      </c>
      <c r="M356" s="6">
        <f t="shared" si="41"/>
        <v>8.6583333333333339E-3</v>
      </c>
      <c r="N356" s="4"/>
    </row>
    <row r="357" spans="1:14" ht="13.5" thickBot="1" x14ac:dyDescent="0.25">
      <c r="A357" s="39">
        <f t="shared" si="39"/>
        <v>350</v>
      </c>
      <c r="B357" s="72">
        <f t="shared" si="35"/>
        <v>0</v>
      </c>
      <c r="C357" s="72">
        <f t="shared" si="36"/>
        <v>0</v>
      </c>
      <c r="D357" s="73">
        <f t="shared" si="37"/>
        <v>0</v>
      </c>
      <c r="E357" s="304">
        <f t="shared" si="38"/>
        <v>0</v>
      </c>
      <c r="F357" s="305"/>
      <c r="G357" s="306"/>
      <c r="H357" s="76"/>
      <c r="I357" s="5"/>
      <c r="J357" s="5"/>
      <c r="K357" s="5"/>
      <c r="L357" s="5">
        <f t="shared" si="40"/>
        <v>-289</v>
      </c>
      <c r="M357" s="6">
        <f t="shared" si="41"/>
        <v>8.6583333333333339E-3</v>
      </c>
      <c r="N357" s="4"/>
    </row>
    <row r="358" spans="1:14" ht="13.5" thickBot="1" x14ac:dyDescent="0.25">
      <c r="A358" s="39">
        <f t="shared" si="39"/>
        <v>351</v>
      </c>
      <c r="B358" s="72">
        <f t="shared" si="35"/>
        <v>0</v>
      </c>
      <c r="C358" s="72">
        <f t="shared" si="36"/>
        <v>0</v>
      </c>
      <c r="D358" s="73">
        <f t="shared" si="37"/>
        <v>0</v>
      </c>
      <c r="E358" s="304">
        <f t="shared" si="38"/>
        <v>0</v>
      </c>
      <c r="F358" s="305"/>
      <c r="G358" s="306"/>
      <c r="H358" s="76"/>
      <c r="I358" s="5"/>
      <c r="J358" s="5"/>
      <c r="K358" s="5"/>
      <c r="L358" s="5">
        <f t="shared" si="40"/>
        <v>-290</v>
      </c>
      <c r="M358" s="6">
        <f t="shared" si="41"/>
        <v>8.6583333333333339E-3</v>
      </c>
      <c r="N358" s="4"/>
    </row>
    <row r="359" spans="1:14" ht="13.5" thickBot="1" x14ac:dyDescent="0.25">
      <c r="A359" s="39">
        <f t="shared" si="39"/>
        <v>352</v>
      </c>
      <c r="B359" s="72">
        <f t="shared" si="35"/>
        <v>0</v>
      </c>
      <c r="C359" s="72">
        <f t="shared" si="36"/>
        <v>0</v>
      </c>
      <c r="D359" s="73">
        <f t="shared" si="37"/>
        <v>0</v>
      </c>
      <c r="E359" s="304">
        <f t="shared" si="38"/>
        <v>0</v>
      </c>
      <c r="F359" s="305"/>
      <c r="G359" s="306"/>
      <c r="H359" s="76"/>
      <c r="I359" s="5"/>
      <c r="J359" s="5"/>
      <c r="K359" s="5"/>
      <c r="L359" s="5">
        <f t="shared" si="40"/>
        <v>-291</v>
      </c>
      <c r="M359" s="6">
        <f t="shared" si="41"/>
        <v>8.6583333333333339E-3</v>
      </c>
      <c r="N359" s="4"/>
    </row>
    <row r="360" spans="1:14" ht="13.5" thickBot="1" x14ac:dyDescent="0.25">
      <c r="A360" s="39">
        <f t="shared" si="39"/>
        <v>353</v>
      </c>
      <c r="B360" s="72">
        <f t="shared" si="35"/>
        <v>0</v>
      </c>
      <c r="C360" s="72">
        <f t="shared" si="36"/>
        <v>0</v>
      </c>
      <c r="D360" s="73">
        <f t="shared" si="37"/>
        <v>0</v>
      </c>
      <c r="E360" s="304">
        <f t="shared" si="38"/>
        <v>0</v>
      </c>
      <c r="F360" s="305"/>
      <c r="G360" s="306"/>
      <c r="H360" s="76"/>
      <c r="I360" s="5"/>
      <c r="J360" s="5"/>
      <c r="K360" s="5"/>
      <c r="L360" s="5">
        <f t="shared" si="40"/>
        <v>-292</v>
      </c>
      <c r="M360" s="6">
        <f t="shared" si="41"/>
        <v>8.6583333333333339E-3</v>
      </c>
      <c r="N360" s="4"/>
    </row>
    <row r="361" spans="1:14" ht="13.5" thickBot="1" x14ac:dyDescent="0.25">
      <c r="A361" s="39">
        <f t="shared" si="39"/>
        <v>354</v>
      </c>
      <c r="B361" s="72">
        <f t="shared" si="35"/>
        <v>0</v>
      </c>
      <c r="C361" s="72">
        <f t="shared" si="36"/>
        <v>0</v>
      </c>
      <c r="D361" s="73">
        <f t="shared" si="37"/>
        <v>0</v>
      </c>
      <c r="E361" s="304">
        <f t="shared" si="38"/>
        <v>0</v>
      </c>
      <c r="F361" s="305"/>
      <c r="G361" s="306"/>
      <c r="H361" s="76"/>
      <c r="I361" s="5"/>
      <c r="J361" s="5"/>
      <c r="K361" s="5"/>
      <c r="L361" s="5">
        <f t="shared" si="40"/>
        <v>-293</v>
      </c>
      <c r="M361" s="6">
        <f t="shared" si="41"/>
        <v>8.6583333333333339E-3</v>
      </c>
      <c r="N361" s="4"/>
    </row>
    <row r="362" spans="1:14" ht="13.5" thickBot="1" x14ac:dyDescent="0.25">
      <c r="A362" s="39">
        <f t="shared" si="39"/>
        <v>355</v>
      </c>
      <c r="B362" s="72">
        <f t="shared" si="35"/>
        <v>0</v>
      </c>
      <c r="C362" s="72">
        <f t="shared" si="36"/>
        <v>0</v>
      </c>
      <c r="D362" s="73">
        <f t="shared" si="37"/>
        <v>0</v>
      </c>
      <c r="E362" s="304">
        <f t="shared" si="38"/>
        <v>0</v>
      </c>
      <c r="F362" s="305"/>
      <c r="G362" s="306"/>
      <c r="H362" s="76"/>
      <c r="I362" s="5"/>
      <c r="J362" s="5"/>
      <c r="K362" s="5"/>
      <c r="L362" s="5">
        <f t="shared" si="40"/>
        <v>-294</v>
      </c>
      <c r="M362" s="6">
        <f t="shared" si="41"/>
        <v>8.6583333333333339E-3</v>
      </c>
      <c r="N362" s="4"/>
    </row>
    <row r="363" spans="1:14" ht="13.5" thickBot="1" x14ac:dyDescent="0.25">
      <c r="A363" s="39">
        <f t="shared" si="39"/>
        <v>356</v>
      </c>
      <c r="B363" s="72">
        <f t="shared" si="35"/>
        <v>0</v>
      </c>
      <c r="C363" s="72">
        <f t="shared" si="36"/>
        <v>0</v>
      </c>
      <c r="D363" s="73">
        <f t="shared" si="37"/>
        <v>0</v>
      </c>
      <c r="E363" s="304">
        <f t="shared" si="38"/>
        <v>0</v>
      </c>
      <c r="F363" s="305"/>
      <c r="G363" s="306"/>
      <c r="H363" s="76"/>
      <c r="I363" s="5"/>
      <c r="J363" s="5"/>
      <c r="K363" s="5"/>
      <c r="L363" s="5">
        <f t="shared" si="40"/>
        <v>-295</v>
      </c>
      <c r="M363" s="6">
        <f t="shared" si="41"/>
        <v>8.6583333333333339E-3</v>
      </c>
      <c r="N363" s="4"/>
    </row>
    <row r="364" spans="1:14" ht="13.5" thickBot="1" x14ac:dyDescent="0.25">
      <c r="A364" s="39">
        <f t="shared" si="39"/>
        <v>357</v>
      </c>
      <c r="B364" s="72">
        <f t="shared" si="35"/>
        <v>0</v>
      </c>
      <c r="C364" s="72">
        <f t="shared" si="36"/>
        <v>0</v>
      </c>
      <c r="D364" s="73">
        <f t="shared" si="37"/>
        <v>0</v>
      </c>
      <c r="E364" s="304">
        <f t="shared" si="38"/>
        <v>0</v>
      </c>
      <c r="F364" s="305"/>
      <c r="G364" s="306"/>
      <c r="H364" s="76"/>
      <c r="I364" s="5"/>
      <c r="J364" s="5"/>
      <c r="K364" s="5"/>
      <c r="L364" s="5">
        <f t="shared" si="40"/>
        <v>-296</v>
      </c>
      <c r="M364" s="6">
        <f t="shared" si="41"/>
        <v>8.6583333333333339E-3</v>
      </c>
      <c r="N364" s="4"/>
    </row>
    <row r="365" spans="1:14" ht="13.5" thickBot="1" x14ac:dyDescent="0.25">
      <c r="A365" s="39">
        <f t="shared" si="39"/>
        <v>358</v>
      </c>
      <c r="B365" s="72">
        <f t="shared" si="35"/>
        <v>0</v>
      </c>
      <c r="C365" s="72">
        <f t="shared" si="36"/>
        <v>0</v>
      </c>
      <c r="D365" s="73">
        <f t="shared" si="37"/>
        <v>0</v>
      </c>
      <c r="E365" s="304">
        <f t="shared" si="38"/>
        <v>0</v>
      </c>
      <c r="F365" s="305"/>
      <c r="G365" s="306"/>
      <c r="H365" s="76"/>
      <c r="I365" s="5"/>
      <c r="J365" s="5"/>
      <c r="K365" s="5"/>
      <c r="L365" s="5">
        <f t="shared" si="40"/>
        <v>-297</v>
      </c>
      <c r="M365" s="6">
        <f t="shared" si="41"/>
        <v>8.6583333333333339E-3</v>
      </c>
      <c r="N365" s="4"/>
    </row>
    <row r="366" spans="1:14" ht="13.5" thickBot="1" x14ac:dyDescent="0.25">
      <c r="A366" s="39">
        <f t="shared" si="39"/>
        <v>359</v>
      </c>
      <c r="B366" s="72">
        <f t="shared" si="35"/>
        <v>0</v>
      </c>
      <c r="C366" s="72">
        <f t="shared" si="36"/>
        <v>0</v>
      </c>
      <c r="D366" s="73">
        <f t="shared" si="37"/>
        <v>0</v>
      </c>
      <c r="E366" s="304">
        <f t="shared" si="38"/>
        <v>0</v>
      </c>
      <c r="F366" s="305"/>
      <c r="G366" s="306"/>
      <c r="H366" s="76"/>
      <c r="I366" s="5"/>
      <c r="J366" s="5"/>
      <c r="K366" s="5"/>
      <c r="L366" s="5">
        <f t="shared" si="40"/>
        <v>-298</v>
      </c>
      <c r="M366" s="6">
        <f t="shared" si="41"/>
        <v>8.6583333333333339E-3</v>
      </c>
      <c r="N366" s="4"/>
    </row>
    <row r="367" spans="1:14" ht="13.5" thickBot="1" x14ac:dyDescent="0.25">
      <c r="A367" s="39">
        <f t="shared" ref="A367:A430" si="42">A366+1</f>
        <v>360</v>
      </c>
      <c r="B367" s="72">
        <f t="shared" ref="B367:B430" si="43">IF(OR(B366&lt;0,B366&lt;E366),0,(IF(H366=0,B366-D366,B366-H366-D366)))</f>
        <v>0</v>
      </c>
      <c r="C367" s="72">
        <f t="shared" ref="C367:C430" si="44">B367*M367</f>
        <v>0</v>
      </c>
      <c r="D367" s="73">
        <f t="shared" ref="D367:D430" si="45">IF(B367&lt;=D366,B367,E367-C367)</f>
        <v>0</v>
      </c>
      <c r="E367" s="304">
        <f t="shared" ref="E367:E430" si="46">IF(B367&lt;=D366,B367+C367,IF($L$3=1,B367*(M367/(1-(1+M367)^-(L367-0))),$B$3*($M$8/(1-(1+$M$8)^-($L$8-0)))))</f>
        <v>0</v>
      </c>
      <c r="F367" s="305"/>
      <c r="G367" s="306"/>
      <c r="H367" s="76"/>
      <c r="I367" s="5"/>
      <c r="J367" s="5"/>
      <c r="K367" s="5"/>
      <c r="L367" s="5">
        <f t="shared" ref="L367:L430" si="47">L366-1</f>
        <v>-299</v>
      </c>
      <c r="M367" s="6">
        <f t="shared" ref="M367:M430" si="48">M366</f>
        <v>8.6583333333333339E-3</v>
      </c>
      <c r="N367" s="4"/>
    </row>
    <row r="368" spans="1:14" ht="13.5" thickBot="1" x14ac:dyDescent="0.25">
      <c r="A368" s="39">
        <f t="shared" si="42"/>
        <v>361</v>
      </c>
      <c r="B368" s="72">
        <f t="shared" si="43"/>
        <v>0</v>
      </c>
      <c r="C368" s="72">
        <f t="shared" si="44"/>
        <v>0</v>
      </c>
      <c r="D368" s="73">
        <f t="shared" si="45"/>
        <v>0</v>
      </c>
      <c r="E368" s="304">
        <f t="shared" si="46"/>
        <v>0</v>
      </c>
      <c r="F368" s="305"/>
      <c r="G368" s="306"/>
      <c r="H368" s="76"/>
      <c r="I368" s="5"/>
      <c r="J368" s="5"/>
      <c r="K368" s="5"/>
      <c r="L368" s="5">
        <f t="shared" si="47"/>
        <v>-300</v>
      </c>
      <c r="M368" s="6">
        <f t="shared" si="48"/>
        <v>8.6583333333333339E-3</v>
      </c>
      <c r="N368" s="4"/>
    </row>
    <row r="369" spans="1:14" ht="13.5" thickBot="1" x14ac:dyDescent="0.25">
      <c r="A369" s="39">
        <f t="shared" si="42"/>
        <v>362</v>
      </c>
      <c r="B369" s="72">
        <f t="shared" si="43"/>
        <v>0</v>
      </c>
      <c r="C369" s="72">
        <f t="shared" si="44"/>
        <v>0</v>
      </c>
      <c r="D369" s="73">
        <f t="shared" si="45"/>
        <v>0</v>
      </c>
      <c r="E369" s="304">
        <f t="shared" si="46"/>
        <v>0</v>
      </c>
      <c r="F369" s="305"/>
      <c r="G369" s="306"/>
      <c r="H369" s="76"/>
      <c r="I369" s="5"/>
      <c r="J369" s="5"/>
      <c r="K369" s="5"/>
      <c r="L369" s="5">
        <f t="shared" si="47"/>
        <v>-301</v>
      </c>
      <c r="M369" s="6">
        <f t="shared" si="48"/>
        <v>8.6583333333333339E-3</v>
      </c>
      <c r="N369" s="4"/>
    </row>
    <row r="370" spans="1:14" ht="13.5" thickBot="1" x14ac:dyDescent="0.25">
      <c r="A370" s="39">
        <f t="shared" si="42"/>
        <v>363</v>
      </c>
      <c r="B370" s="72">
        <f t="shared" si="43"/>
        <v>0</v>
      </c>
      <c r="C370" s="72">
        <f t="shared" si="44"/>
        <v>0</v>
      </c>
      <c r="D370" s="73">
        <f t="shared" si="45"/>
        <v>0</v>
      </c>
      <c r="E370" s="304">
        <f t="shared" si="46"/>
        <v>0</v>
      </c>
      <c r="F370" s="305"/>
      <c r="G370" s="306"/>
      <c r="H370" s="76"/>
      <c r="I370" s="5"/>
      <c r="J370" s="5"/>
      <c r="K370" s="5"/>
      <c r="L370" s="5">
        <f t="shared" si="47"/>
        <v>-302</v>
      </c>
      <c r="M370" s="6">
        <f t="shared" si="48"/>
        <v>8.6583333333333339E-3</v>
      </c>
      <c r="N370" s="4"/>
    </row>
    <row r="371" spans="1:14" ht="13.5" thickBot="1" x14ac:dyDescent="0.25">
      <c r="A371" s="39">
        <f t="shared" si="42"/>
        <v>364</v>
      </c>
      <c r="B371" s="72">
        <f t="shared" si="43"/>
        <v>0</v>
      </c>
      <c r="C371" s="72">
        <f t="shared" si="44"/>
        <v>0</v>
      </c>
      <c r="D371" s="73">
        <f t="shared" si="45"/>
        <v>0</v>
      </c>
      <c r="E371" s="304">
        <f t="shared" si="46"/>
        <v>0</v>
      </c>
      <c r="F371" s="305"/>
      <c r="G371" s="306"/>
      <c r="H371" s="76"/>
      <c r="I371" s="5"/>
      <c r="J371" s="5"/>
      <c r="K371" s="5"/>
      <c r="L371" s="5">
        <f t="shared" si="47"/>
        <v>-303</v>
      </c>
      <c r="M371" s="6">
        <f t="shared" si="48"/>
        <v>8.6583333333333339E-3</v>
      </c>
      <c r="N371" s="4"/>
    </row>
    <row r="372" spans="1:14" ht="13.5" thickBot="1" x14ac:dyDescent="0.25">
      <c r="A372" s="39">
        <f t="shared" si="42"/>
        <v>365</v>
      </c>
      <c r="B372" s="72">
        <f t="shared" si="43"/>
        <v>0</v>
      </c>
      <c r="C372" s="72">
        <f t="shared" si="44"/>
        <v>0</v>
      </c>
      <c r="D372" s="73">
        <f t="shared" si="45"/>
        <v>0</v>
      </c>
      <c r="E372" s="304">
        <f t="shared" si="46"/>
        <v>0</v>
      </c>
      <c r="F372" s="305"/>
      <c r="G372" s="306"/>
      <c r="H372" s="76"/>
      <c r="I372" s="5"/>
      <c r="J372" s="5"/>
      <c r="K372" s="5"/>
      <c r="L372" s="5">
        <f t="shared" si="47"/>
        <v>-304</v>
      </c>
      <c r="M372" s="6">
        <f t="shared" si="48"/>
        <v>8.6583333333333339E-3</v>
      </c>
      <c r="N372" s="4"/>
    </row>
    <row r="373" spans="1:14" ht="13.5" thickBot="1" x14ac:dyDescent="0.25">
      <c r="A373" s="39">
        <f t="shared" si="42"/>
        <v>366</v>
      </c>
      <c r="B373" s="72">
        <f t="shared" si="43"/>
        <v>0</v>
      </c>
      <c r="C373" s="72">
        <f t="shared" si="44"/>
        <v>0</v>
      </c>
      <c r="D373" s="73">
        <f t="shared" si="45"/>
        <v>0</v>
      </c>
      <c r="E373" s="304">
        <f t="shared" si="46"/>
        <v>0</v>
      </c>
      <c r="F373" s="305"/>
      <c r="G373" s="306"/>
      <c r="H373" s="76"/>
      <c r="I373" s="5"/>
      <c r="J373" s="5"/>
      <c r="K373" s="5"/>
      <c r="L373" s="5">
        <f t="shared" si="47"/>
        <v>-305</v>
      </c>
      <c r="M373" s="6">
        <f t="shared" si="48"/>
        <v>8.6583333333333339E-3</v>
      </c>
      <c r="N373" s="4"/>
    </row>
    <row r="374" spans="1:14" ht="13.5" thickBot="1" x14ac:dyDescent="0.25">
      <c r="A374" s="39">
        <f t="shared" si="42"/>
        <v>367</v>
      </c>
      <c r="B374" s="72">
        <f t="shared" si="43"/>
        <v>0</v>
      </c>
      <c r="C374" s="72">
        <f t="shared" si="44"/>
        <v>0</v>
      </c>
      <c r="D374" s="73">
        <f t="shared" si="45"/>
        <v>0</v>
      </c>
      <c r="E374" s="304">
        <f t="shared" si="46"/>
        <v>0</v>
      </c>
      <c r="F374" s="305"/>
      <c r="G374" s="306"/>
      <c r="H374" s="76"/>
      <c r="I374" s="5"/>
      <c r="J374" s="5"/>
      <c r="K374" s="5"/>
      <c r="L374" s="5">
        <f t="shared" si="47"/>
        <v>-306</v>
      </c>
      <c r="M374" s="6">
        <f t="shared" si="48"/>
        <v>8.6583333333333339E-3</v>
      </c>
      <c r="N374" s="4"/>
    </row>
    <row r="375" spans="1:14" ht="13.5" thickBot="1" x14ac:dyDescent="0.25">
      <c r="A375" s="39">
        <f t="shared" si="42"/>
        <v>368</v>
      </c>
      <c r="B375" s="72">
        <f t="shared" si="43"/>
        <v>0</v>
      </c>
      <c r="C375" s="72">
        <f t="shared" si="44"/>
        <v>0</v>
      </c>
      <c r="D375" s="73">
        <f t="shared" si="45"/>
        <v>0</v>
      </c>
      <c r="E375" s="304">
        <f t="shared" si="46"/>
        <v>0</v>
      </c>
      <c r="F375" s="305"/>
      <c r="G375" s="306"/>
      <c r="H375" s="76"/>
      <c r="I375" s="5"/>
      <c r="J375" s="5"/>
      <c r="K375" s="5"/>
      <c r="L375" s="5">
        <f t="shared" si="47"/>
        <v>-307</v>
      </c>
      <c r="M375" s="6">
        <f t="shared" si="48"/>
        <v>8.6583333333333339E-3</v>
      </c>
      <c r="N375" s="4"/>
    </row>
    <row r="376" spans="1:14" ht="13.5" thickBot="1" x14ac:dyDescent="0.25">
      <c r="A376" s="39">
        <f t="shared" si="42"/>
        <v>369</v>
      </c>
      <c r="B376" s="72">
        <f t="shared" si="43"/>
        <v>0</v>
      </c>
      <c r="C376" s="72">
        <f t="shared" si="44"/>
        <v>0</v>
      </c>
      <c r="D376" s="73">
        <f t="shared" si="45"/>
        <v>0</v>
      </c>
      <c r="E376" s="304">
        <f t="shared" si="46"/>
        <v>0</v>
      </c>
      <c r="F376" s="305"/>
      <c r="G376" s="306"/>
      <c r="H376" s="76"/>
      <c r="I376" s="5"/>
      <c r="J376" s="5"/>
      <c r="K376" s="5"/>
      <c r="L376" s="5">
        <f t="shared" si="47"/>
        <v>-308</v>
      </c>
      <c r="M376" s="6">
        <f t="shared" si="48"/>
        <v>8.6583333333333339E-3</v>
      </c>
      <c r="N376" s="4"/>
    </row>
    <row r="377" spans="1:14" ht="13.5" thickBot="1" x14ac:dyDescent="0.25">
      <c r="A377" s="39">
        <f t="shared" si="42"/>
        <v>370</v>
      </c>
      <c r="B377" s="72">
        <f t="shared" si="43"/>
        <v>0</v>
      </c>
      <c r="C377" s="72">
        <f t="shared" si="44"/>
        <v>0</v>
      </c>
      <c r="D377" s="73">
        <f t="shared" si="45"/>
        <v>0</v>
      </c>
      <c r="E377" s="304">
        <f t="shared" si="46"/>
        <v>0</v>
      </c>
      <c r="F377" s="305"/>
      <c r="G377" s="306"/>
      <c r="H377" s="76"/>
      <c r="I377" s="5"/>
      <c r="J377" s="5"/>
      <c r="K377" s="5"/>
      <c r="L377" s="5">
        <f t="shared" si="47"/>
        <v>-309</v>
      </c>
      <c r="M377" s="6">
        <f t="shared" si="48"/>
        <v>8.6583333333333339E-3</v>
      </c>
      <c r="N377" s="4"/>
    </row>
    <row r="378" spans="1:14" ht="13.5" thickBot="1" x14ac:dyDescent="0.25">
      <c r="A378" s="39">
        <f t="shared" si="42"/>
        <v>371</v>
      </c>
      <c r="B378" s="72">
        <f t="shared" si="43"/>
        <v>0</v>
      </c>
      <c r="C378" s="72">
        <f t="shared" si="44"/>
        <v>0</v>
      </c>
      <c r="D378" s="73">
        <f t="shared" si="45"/>
        <v>0</v>
      </c>
      <c r="E378" s="304">
        <f t="shared" si="46"/>
        <v>0</v>
      </c>
      <c r="F378" s="305"/>
      <c r="G378" s="306"/>
      <c r="H378" s="76"/>
      <c r="I378" s="5"/>
      <c r="J378" s="5"/>
      <c r="K378" s="5"/>
      <c r="L378" s="5">
        <f t="shared" si="47"/>
        <v>-310</v>
      </c>
      <c r="M378" s="6">
        <f t="shared" si="48"/>
        <v>8.6583333333333339E-3</v>
      </c>
      <c r="N378" s="4"/>
    </row>
    <row r="379" spans="1:14" ht="13.5" thickBot="1" x14ac:dyDescent="0.25">
      <c r="A379" s="39">
        <f t="shared" si="42"/>
        <v>372</v>
      </c>
      <c r="B379" s="72">
        <f t="shared" si="43"/>
        <v>0</v>
      </c>
      <c r="C379" s="72">
        <f t="shared" si="44"/>
        <v>0</v>
      </c>
      <c r="D379" s="73">
        <f t="shared" si="45"/>
        <v>0</v>
      </c>
      <c r="E379" s="304">
        <f t="shared" si="46"/>
        <v>0</v>
      </c>
      <c r="F379" s="305"/>
      <c r="G379" s="306"/>
      <c r="H379" s="76"/>
      <c r="I379" s="5"/>
      <c r="J379" s="5"/>
      <c r="K379" s="5"/>
      <c r="L379" s="5">
        <f t="shared" si="47"/>
        <v>-311</v>
      </c>
      <c r="M379" s="6">
        <f t="shared" si="48"/>
        <v>8.6583333333333339E-3</v>
      </c>
      <c r="N379" s="4"/>
    </row>
    <row r="380" spans="1:14" ht="13.5" thickBot="1" x14ac:dyDescent="0.25">
      <c r="A380" s="39">
        <f t="shared" si="42"/>
        <v>373</v>
      </c>
      <c r="B380" s="72">
        <f t="shared" si="43"/>
        <v>0</v>
      </c>
      <c r="C380" s="72">
        <f t="shared" si="44"/>
        <v>0</v>
      </c>
      <c r="D380" s="73">
        <f t="shared" si="45"/>
        <v>0</v>
      </c>
      <c r="E380" s="304">
        <f t="shared" si="46"/>
        <v>0</v>
      </c>
      <c r="F380" s="305"/>
      <c r="G380" s="306"/>
      <c r="H380" s="76"/>
      <c r="I380" s="5"/>
      <c r="J380" s="5"/>
      <c r="K380" s="5"/>
      <c r="L380" s="5">
        <f t="shared" si="47"/>
        <v>-312</v>
      </c>
      <c r="M380" s="6">
        <f t="shared" si="48"/>
        <v>8.6583333333333339E-3</v>
      </c>
      <c r="N380" s="4"/>
    </row>
    <row r="381" spans="1:14" ht="13.5" thickBot="1" x14ac:dyDescent="0.25">
      <c r="A381" s="39">
        <f t="shared" si="42"/>
        <v>374</v>
      </c>
      <c r="B381" s="72">
        <f t="shared" si="43"/>
        <v>0</v>
      </c>
      <c r="C381" s="72">
        <f t="shared" si="44"/>
        <v>0</v>
      </c>
      <c r="D381" s="73">
        <f t="shared" si="45"/>
        <v>0</v>
      </c>
      <c r="E381" s="304">
        <f t="shared" si="46"/>
        <v>0</v>
      </c>
      <c r="F381" s="305"/>
      <c r="G381" s="306"/>
      <c r="H381" s="76"/>
      <c r="I381" s="5"/>
      <c r="J381" s="5"/>
      <c r="K381" s="5"/>
      <c r="L381" s="5">
        <f t="shared" si="47"/>
        <v>-313</v>
      </c>
      <c r="M381" s="6">
        <f t="shared" si="48"/>
        <v>8.6583333333333339E-3</v>
      </c>
      <c r="N381" s="4"/>
    </row>
    <row r="382" spans="1:14" ht="13.5" thickBot="1" x14ac:dyDescent="0.25">
      <c r="A382" s="39">
        <f t="shared" si="42"/>
        <v>375</v>
      </c>
      <c r="B382" s="72">
        <f t="shared" si="43"/>
        <v>0</v>
      </c>
      <c r="C382" s="72">
        <f t="shared" si="44"/>
        <v>0</v>
      </c>
      <c r="D382" s="73">
        <f t="shared" si="45"/>
        <v>0</v>
      </c>
      <c r="E382" s="304">
        <f t="shared" si="46"/>
        <v>0</v>
      </c>
      <c r="F382" s="305"/>
      <c r="G382" s="306"/>
      <c r="H382" s="76"/>
      <c r="I382" s="5"/>
      <c r="J382" s="5"/>
      <c r="K382" s="5"/>
      <c r="L382" s="5">
        <f t="shared" si="47"/>
        <v>-314</v>
      </c>
      <c r="M382" s="6">
        <f t="shared" si="48"/>
        <v>8.6583333333333339E-3</v>
      </c>
      <c r="N382" s="4"/>
    </row>
    <row r="383" spans="1:14" ht="13.5" thickBot="1" x14ac:dyDescent="0.25">
      <c r="A383" s="39">
        <f t="shared" si="42"/>
        <v>376</v>
      </c>
      <c r="B383" s="72">
        <f t="shared" si="43"/>
        <v>0</v>
      </c>
      <c r="C383" s="72">
        <f t="shared" si="44"/>
        <v>0</v>
      </c>
      <c r="D383" s="73">
        <f t="shared" si="45"/>
        <v>0</v>
      </c>
      <c r="E383" s="304">
        <f t="shared" si="46"/>
        <v>0</v>
      </c>
      <c r="F383" s="305"/>
      <c r="G383" s="306"/>
      <c r="H383" s="76"/>
      <c r="I383" s="5"/>
      <c r="J383" s="5"/>
      <c r="K383" s="5"/>
      <c r="L383" s="5">
        <f t="shared" si="47"/>
        <v>-315</v>
      </c>
      <c r="M383" s="6">
        <f t="shared" si="48"/>
        <v>8.6583333333333339E-3</v>
      </c>
      <c r="N383" s="4"/>
    </row>
    <row r="384" spans="1:14" ht="13.5" thickBot="1" x14ac:dyDescent="0.25">
      <c r="A384" s="39">
        <f t="shared" si="42"/>
        <v>377</v>
      </c>
      <c r="B384" s="72">
        <f t="shared" si="43"/>
        <v>0</v>
      </c>
      <c r="C384" s="72">
        <f t="shared" si="44"/>
        <v>0</v>
      </c>
      <c r="D384" s="73">
        <f t="shared" si="45"/>
        <v>0</v>
      </c>
      <c r="E384" s="304">
        <f t="shared" si="46"/>
        <v>0</v>
      </c>
      <c r="F384" s="305"/>
      <c r="G384" s="306"/>
      <c r="H384" s="76"/>
      <c r="I384" s="5"/>
      <c r="J384" s="5"/>
      <c r="K384" s="5"/>
      <c r="L384" s="5">
        <f t="shared" si="47"/>
        <v>-316</v>
      </c>
      <c r="M384" s="6">
        <f t="shared" si="48"/>
        <v>8.6583333333333339E-3</v>
      </c>
      <c r="N384" s="4"/>
    </row>
    <row r="385" spans="1:14" ht="13.5" thickBot="1" x14ac:dyDescent="0.25">
      <c r="A385" s="39">
        <f t="shared" si="42"/>
        <v>378</v>
      </c>
      <c r="B385" s="72">
        <f t="shared" si="43"/>
        <v>0</v>
      </c>
      <c r="C385" s="72">
        <f t="shared" si="44"/>
        <v>0</v>
      </c>
      <c r="D385" s="73">
        <f t="shared" si="45"/>
        <v>0</v>
      </c>
      <c r="E385" s="304">
        <f t="shared" si="46"/>
        <v>0</v>
      </c>
      <c r="F385" s="305"/>
      <c r="G385" s="306"/>
      <c r="H385" s="76"/>
      <c r="I385" s="5"/>
      <c r="J385" s="5"/>
      <c r="K385" s="5"/>
      <c r="L385" s="5">
        <f t="shared" si="47"/>
        <v>-317</v>
      </c>
      <c r="M385" s="6">
        <f t="shared" si="48"/>
        <v>8.6583333333333339E-3</v>
      </c>
      <c r="N385" s="4"/>
    </row>
    <row r="386" spans="1:14" ht="13.5" thickBot="1" x14ac:dyDescent="0.25">
      <c r="A386" s="39">
        <f t="shared" si="42"/>
        <v>379</v>
      </c>
      <c r="B386" s="72">
        <f t="shared" si="43"/>
        <v>0</v>
      </c>
      <c r="C386" s="72">
        <f t="shared" si="44"/>
        <v>0</v>
      </c>
      <c r="D386" s="73">
        <f t="shared" si="45"/>
        <v>0</v>
      </c>
      <c r="E386" s="304">
        <f t="shared" si="46"/>
        <v>0</v>
      </c>
      <c r="F386" s="305"/>
      <c r="G386" s="306"/>
      <c r="H386" s="76"/>
      <c r="I386" s="5"/>
      <c r="J386" s="5"/>
      <c r="K386" s="5"/>
      <c r="L386" s="5">
        <f t="shared" si="47"/>
        <v>-318</v>
      </c>
      <c r="M386" s="6">
        <f t="shared" si="48"/>
        <v>8.6583333333333339E-3</v>
      </c>
      <c r="N386" s="4"/>
    </row>
    <row r="387" spans="1:14" ht="13.5" thickBot="1" x14ac:dyDescent="0.25">
      <c r="A387" s="39">
        <f t="shared" si="42"/>
        <v>380</v>
      </c>
      <c r="B387" s="72">
        <f t="shared" si="43"/>
        <v>0</v>
      </c>
      <c r="C387" s="72">
        <f t="shared" si="44"/>
        <v>0</v>
      </c>
      <c r="D387" s="73">
        <f t="shared" si="45"/>
        <v>0</v>
      </c>
      <c r="E387" s="304">
        <f t="shared" si="46"/>
        <v>0</v>
      </c>
      <c r="F387" s="305"/>
      <c r="G387" s="306"/>
      <c r="H387" s="76"/>
      <c r="I387" s="5"/>
      <c r="J387" s="5"/>
      <c r="K387" s="5"/>
      <c r="L387" s="5">
        <f t="shared" si="47"/>
        <v>-319</v>
      </c>
      <c r="M387" s="6">
        <f t="shared" si="48"/>
        <v>8.6583333333333339E-3</v>
      </c>
      <c r="N387" s="4"/>
    </row>
    <row r="388" spans="1:14" ht="13.5" thickBot="1" x14ac:dyDescent="0.25">
      <c r="A388" s="39">
        <f t="shared" si="42"/>
        <v>381</v>
      </c>
      <c r="B388" s="72">
        <f t="shared" si="43"/>
        <v>0</v>
      </c>
      <c r="C388" s="72">
        <f t="shared" si="44"/>
        <v>0</v>
      </c>
      <c r="D388" s="73">
        <f t="shared" si="45"/>
        <v>0</v>
      </c>
      <c r="E388" s="304">
        <f t="shared" si="46"/>
        <v>0</v>
      </c>
      <c r="F388" s="305"/>
      <c r="G388" s="306"/>
      <c r="H388" s="76"/>
      <c r="I388" s="5"/>
      <c r="J388" s="5"/>
      <c r="K388" s="5"/>
      <c r="L388" s="5">
        <f t="shared" si="47"/>
        <v>-320</v>
      </c>
      <c r="M388" s="6">
        <f t="shared" si="48"/>
        <v>8.6583333333333339E-3</v>
      </c>
      <c r="N388" s="4"/>
    </row>
    <row r="389" spans="1:14" ht="13.5" thickBot="1" x14ac:dyDescent="0.25">
      <c r="A389" s="39">
        <f t="shared" si="42"/>
        <v>382</v>
      </c>
      <c r="B389" s="72">
        <f t="shared" si="43"/>
        <v>0</v>
      </c>
      <c r="C389" s="72">
        <f t="shared" si="44"/>
        <v>0</v>
      </c>
      <c r="D389" s="73">
        <f t="shared" si="45"/>
        <v>0</v>
      </c>
      <c r="E389" s="304">
        <f t="shared" si="46"/>
        <v>0</v>
      </c>
      <c r="F389" s="305"/>
      <c r="G389" s="306"/>
      <c r="H389" s="76"/>
      <c r="I389" s="5"/>
      <c r="J389" s="5"/>
      <c r="K389" s="5"/>
      <c r="L389" s="5">
        <f t="shared" si="47"/>
        <v>-321</v>
      </c>
      <c r="M389" s="6">
        <f t="shared" si="48"/>
        <v>8.6583333333333339E-3</v>
      </c>
      <c r="N389" s="4"/>
    </row>
    <row r="390" spans="1:14" ht="13.5" thickBot="1" x14ac:dyDescent="0.25">
      <c r="A390" s="39">
        <f t="shared" si="42"/>
        <v>383</v>
      </c>
      <c r="B390" s="72">
        <f t="shared" si="43"/>
        <v>0</v>
      </c>
      <c r="C390" s="72">
        <f t="shared" si="44"/>
        <v>0</v>
      </c>
      <c r="D390" s="73">
        <f t="shared" si="45"/>
        <v>0</v>
      </c>
      <c r="E390" s="304">
        <f t="shared" si="46"/>
        <v>0</v>
      </c>
      <c r="F390" s="305"/>
      <c r="G390" s="306"/>
      <c r="H390" s="76"/>
      <c r="I390" s="5"/>
      <c r="J390" s="5"/>
      <c r="K390" s="5"/>
      <c r="L390" s="5">
        <f t="shared" si="47"/>
        <v>-322</v>
      </c>
      <c r="M390" s="6">
        <f t="shared" si="48"/>
        <v>8.6583333333333339E-3</v>
      </c>
      <c r="N390" s="4"/>
    </row>
    <row r="391" spans="1:14" ht="13.5" thickBot="1" x14ac:dyDescent="0.25">
      <c r="A391" s="39">
        <f t="shared" si="42"/>
        <v>384</v>
      </c>
      <c r="B391" s="72">
        <f t="shared" si="43"/>
        <v>0</v>
      </c>
      <c r="C391" s="72">
        <f t="shared" si="44"/>
        <v>0</v>
      </c>
      <c r="D391" s="73">
        <f t="shared" si="45"/>
        <v>0</v>
      </c>
      <c r="E391" s="304">
        <f t="shared" si="46"/>
        <v>0</v>
      </c>
      <c r="F391" s="305"/>
      <c r="G391" s="306"/>
      <c r="H391" s="76"/>
      <c r="I391" s="5"/>
      <c r="J391" s="5"/>
      <c r="K391" s="5"/>
      <c r="L391" s="5">
        <f t="shared" si="47"/>
        <v>-323</v>
      </c>
      <c r="M391" s="6">
        <f t="shared" si="48"/>
        <v>8.6583333333333339E-3</v>
      </c>
      <c r="N391" s="4"/>
    </row>
    <row r="392" spans="1:14" ht="13.5" thickBot="1" x14ac:dyDescent="0.25">
      <c r="A392" s="39">
        <f t="shared" si="42"/>
        <v>385</v>
      </c>
      <c r="B392" s="72">
        <f t="shared" si="43"/>
        <v>0</v>
      </c>
      <c r="C392" s="72">
        <f t="shared" si="44"/>
        <v>0</v>
      </c>
      <c r="D392" s="73">
        <f t="shared" si="45"/>
        <v>0</v>
      </c>
      <c r="E392" s="304">
        <f t="shared" si="46"/>
        <v>0</v>
      </c>
      <c r="F392" s="305"/>
      <c r="G392" s="306"/>
      <c r="H392" s="76"/>
      <c r="I392" s="5"/>
      <c r="J392" s="5"/>
      <c r="K392" s="5"/>
      <c r="L392" s="5">
        <f t="shared" si="47"/>
        <v>-324</v>
      </c>
      <c r="M392" s="6">
        <f t="shared" si="48"/>
        <v>8.6583333333333339E-3</v>
      </c>
      <c r="N392" s="4"/>
    </row>
    <row r="393" spans="1:14" ht="13.5" thickBot="1" x14ac:dyDescent="0.25">
      <c r="A393" s="39">
        <f t="shared" si="42"/>
        <v>386</v>
      </c>
      <c r="B393" s="72">
        <f t="shared" si="43"/>
        <v>0</v>
      </c>
      <c r="C393" s="72">
        <f t="shared" si="44"/>
        <v>0</v>
      </c>
      <c r="D393" s="73">
        <f t="shared" si="45"/>
        <v>0</v>
      </c>
      <c r="E393" s="304">
        <f t="shared" si="46"/>
        <v>0</v>
      </c>
      <c r="F393" s="305"/>
      <c r="G393" s="306"/>
      <c r="H393" s="76"/>
      <c r="I393" s="5"/>
      <c r="J393" s="5"/>
      <c r="K393" s="5"/>
      <c r="L393" s="5">
        <f t="shared" si="47"/>
        <v>-325</v>
      </c>
      <c r="M393" s="6">
        <f t="shared" si="48"/>
        <v>8.6583333333333339E-3</v>
      </c>
      <c r="N393" s="4"/>
    </row>
    <row r="394" spans="1:14" ht="13.5" thickBot="1" x14ac:dyDescent="0.25">
      <c r="A394" s="39">
        <f t="shared" si="42"/>
        <v>387</v>
      </c>
      <c r="B394" s="72">
        <f t="shared" si="43"/>
        <v>0</v>
      </c>
      <c r="C394" s="72">
        <f t="shared" si="44"/>
        <v>0</v>
      </c>
      <c r="D394" s="73">
        <f t="shared" si="45"/>
        <v>0</v>
      </c>
      <c r="E394" s="304">
        <f t="shared" si="46"/>
        <v>0</v>
      </c>
      <c r="F394" s="305"/>
      <c r="G394" s="306"/>
      <c r="H394" s="76"/>
      <c r="I394" s="5"/>
      <c r="J394" s="5"/>
      <c r="K394" s="5"/>
      <c r="L394" s="5">
        <f t="shared" si="47"/>
        <v>-326</v>
      </c>
      <c r="M394" s="6">
        <f t="shared" si="48"/>
        <v>8.6583333333333339E-3</v>
      </c>
      <c r="N394" s="4"/>
    </row>
    <row r="395" spans="1:14" ht="13.5" thickBot="1" x14ac:dyDescent="0.25">
      <c r="A395" s="39">
        <f t="shared" si="42"/>
        <v>388</v>
      </c>
      <c r="B395" s="72">
        <f t="shared" si="43"/>
        <v>0</v>
      </c>
      <c r="C395" s="72">
        <f t="shared" si="44"/>
        <v>0</v>
      </c>
      <c r="D395" s="73">
        <f t="shared" si="45"/>
        <v>0</v>
      </c>
      <c r="E395" s="304">
        <f t="shared" si="46"/>
        <v>0</v>
      </c>
      <c r="F395" s="305"/>
      <c r="G395" s="306"/>
      <c r="H395" s="76"/>
      <c r="I395" s="5"/>
      <c r="J395" s="5"/>
      <c r="K395" s="5"/>
      <c r="L395" s="5">
        <f t="shared" si="47"/>
        <v>-327</v>
      </c>
      <c r="M395" s="6">
        <f t="shared" si="48"/>
        <v>8.6583333333333339E-3</v>
      </c>
      <c r="N395" s="4"/>
    </row>
    <row r="396" spans="1:14" ht="13.5" thickBot="1" x14ac:dyDescent="0.25">
      <c r="A396" s="39">
        <f t="shared" si="42"/>
        <v>389</v>
      </c>
      <c r="B396" s="72">
        <f t="shared" si="43"/>
        <v>0</v>
      </c>
      <c r="C396" s="72">
        <f t="shared" si="44"/>
        <v>0</v>
      </c>
      <c r="D396" s="73">
        <f t="shared" si="45"/>
        <v>0</v>
      </c>
      <c r="E396" s="304">
        <f t="shared" si="46"/>
        <v>0</v>
      </c>
      <c r="F396" s="305"/>
      <c r="G396" s="306"/>
      <c r="H396" s="76"/>
      <c r="I396" s="5"/>
      <c r="J396" s="5"/>
      <c r="K396" s="5"/>
      <c r="L396" s="5">
        <f t="shared" si="47"/>
        <v>-328</v>
      </c>
      <c r="M396" s="6">
        <f t="shared" si="48"/>
        <v>8.6583333333333339E-3</v>
      </c>
      <c r="N396" s="4"/>
    </row>
    <row r="397" spans="1:14" ht="13.5" thickBot="1" x14ac:dyDescent="0.25">
      <c r="A397" s="39">
        <f t="shared" si="42"/>
        <v>390</v>
      </c>
      <c r="B397" s="72">
        <f t="shared" si="43"/>
        <v>0</v>
      </c>
      <c r="C397" s="72">
        <f t="shared" si="44"/>
        <v>0</v>
      </c>
      <c r="D397" s="73">
        <f t="shared" si="45"/>
        <v>0</v>
      </c>
      <c r="E397" s="304">
        <f t="shared" si="46"/>
        <v>0</v>
      </c>
      <c r="F397" s="305"/>
      <c r="G397" s="306"/>
      <c r="H397" s="76"/>
      <c r="I397" s="5"/>
      <c r="J397" s="5"/>
      <c r="K397" s="5"/>
      <c r="L397" s="5">
        <f t="shared" si="47"/>
        <v>-329</v>
      </c>
      <c r="M397" s="6">
        <f t="shared" si="48"/>
        <v>8.6583333333333339E-3</v>
      </c>
      <c r="N397" s="4"/>
    </row>
    <row r="398" spans="1:14" ht="13.5" thickBot="1" x14ac:dyDescent="0.25">
      <c r="A398" s="39">
        <f t="shared" si="42"/>
        <v>391</v>
      </c>
      <c r="B398" s="72">
        <f t="shared" si="43"/>
        <v>0</v>
      </c>
      <c r="C398" s="72">
        <f t="shared" si="44"/>
        <v>0</v>
      </c>
      <c r="D398" s="73">
        <f t="shared" si="45"/>
        <v>0</v>
      </c>
      <c r="E398" s="304">
        <f t="shared" si="46"/>
        <v>0</v>
      </c>
      <c r="F398" s="305"/>
      <c r="G398" s="306"/>
      <c r="H398" s="76"/>
      <c r="I398" s="5"/>
      <c r="J398" s="5"/>
      <c r="K398" s="5"/>
      <c r="L398" s="5">
        <f t="shared" si="47"/>
        <v>-330</v>
      </c>
      <c r="M398" s="6">
        <f t="shared" si="48"/>
        <v>8.6583333333333339E-3</v>
      </c>
      <c r="N398" s="4"/>
    </row>
    <row r="399" spans="1:14" ht="13.5" thickBot="1" x14ac:dyDescent="0.25">
      <c r="A399" s="39">
        <f t="shared" si="42"/>
        <v>392</v>
      </c>
      <c r="B399" s="72">
        <f t="shared" si="43"/>
        <v>0</v>
      </c>
      <c r="C399" s="72">
        <f t="shared" si="44"/>
        <v>0</v>
      </c>
      <c r="D399" s="73">
        <f t="shared" si="45"/>
        <v>0</v>
      </c>
      <c r="E399" s="304">
        <f t="shared" si="46"/>
        <v>0</v>
      </c>
      <c r="F399" s="305"/>
      <c r="G399" s="306"/>
      <c r="H399" s="76"/>
      <c r="I399" s="5"/>
      <c r="J399" s="5"/>
      <c r="K399" s="5"/>
      <c r="L399" s="5">
        <f t="shared" si="47"/>
        <v>-331</v>
      </c>
      <c r="M399" s="6">
        <f t="shared" si="48"/>
        <v>8.6583333333333339E-3</v>
      </c>
      <c r="N399" s="4"/>
    </row>
    <row r="400" spans="1:14" ht="13.5" thickBot="1" x14ac:dyDescent="0.25">
      <c r="A400" s="39">
        <f t="shared" si="42"/>
        <v>393</v>
      </c>
      <c r="B400" s="72">
        <f t="shared" si="43"/>
        <v>0</v>
      </c>
      <c r="C400" s="72">
        <f t="shared" si="44"/>
        <v>0</v>
      </c>
      <c r="D400" s="73">
        <f t="shared" si="45"/>
        <v>0</v>
      </c>
      <c r="E400" s="304">
        <f t="shared" si="46"/>
        <v>0</v>
      </c>
      <c r="F400" s="305"/>
      <c r="G400" s="306"/>
      <c r="H400" s="76"/>
      <c r="I400" s="5"/>
      <c r="J400" s="5"/>
      <c r="K400" s="5"/>
      <c r="L400" s="5">
        <f t="shared" si="47"/>
        <v>-332</v>
      </c>
      <c r="M400" s="6">
        <f t="shared" si="48"/>
        <v>8.6583333333333339E-3</v>
      </c>
      <c r="N400" s="4"/>
    </row>
    <row r="401" spans="1:14" ht="13.5" thickBot="1" x14ac:dyDescent="0.25">
      <c r="A401" s="39">
        <f t="shared" si="42"/>
        <v>394</v>
      </c>
      <c r="B401" s="72">
        <f t="shared" si="43"/>
        <v>0</v>
      </c>
      <c r="C401" s="72">
        <f t="shared" si="44"/>
        <v>0</v>
      </c>
      <c r="D401" s="73">
        <f t="shared" si="45"/>
        <v>0</v>
      </c>
      <c r="E401" s="304">
        <f t="shared" si="46"/>
        <v>0</v>
      </c>
      <c r="F401" s="305"/>
      <c r="G401" s="306"/>
      <c r="H401" s="76"/>
      <c r="I401" s="5"/>
      <c r="J401" s="5"/>
      <c r="K401" s="5"/>
      <c r="L401" s="5">
        <f t="shared" si="47"/>
        <v>-333</v>
      </c>
      <c r="M401" s="6">
        <f t="shared" si="48"/>
        <v>8.6583333333333339E-3</v>
      </c>
      <c r="N401" s="4"/>
    </row>
    <row r="402" spans="1:14" ht="13.5" thickBot="1" x14ac:dyDescent="0.25">
      <c r="A402" s="39">
        <f t="shared" si="42"/>
        <v>395</v>
      </c>
      <c r="B402" s="72">
        <f t="shared" si="43"/>
        <v>0</v>
      </c>
      <c r="C402" s="72">
        <f t="shared" si="44"/>
        <v>0</v>
      </c>
      <c r="D402" s="73">
        <f t="shared" si="45"/>
        <v>0</v>
      </c>
      <c r="E402" s="304">
        <f t="shared" si="46"/>
        <v>0</v>
      </c>
      <c r="F402" s="305"/>
      <c r="G402" s="306"/>
      <c r="H402" s="76"/>
      <c r="I402" s="5"/>
      <c r="J402" s="5"/>
      <c r="K402" s="5"/>
      <c r="L402" s="5">
        <f t="shared" si="47"/>
        <v>-334</v>
      </c>
      <c r="M402" s="6">
        <f t="shared" si="48"/>
        <v>8.6583333333333339E-3</v>
      </c>
      <c r="N402" s="4"/>
    </row>
    <row r="403" spans="1:14" ht="13.5" thickBot="1" x14ac:dyDescent="0.25">
      <c r="A403" s="39">
        <f t="shared" si="42"/>
        <v>396</v>
      </c>
      <c r="B403" s="72">
        <f t="shared" si="43"/>
        <v>0</v>
      </c>
      <c r="C403" s="72">
        <f t="shared" si="44"/>
        <v>0</v>
      </c>
      <c r="D403" s="73">
        <f t="shared" si="45"/>
        <v>0</v>
      </c>
      <c r="E403" s="304">
        <f t="shared" si="46"/>
        <v>0</v>
      </c>
      <c r="F403" s="305"/>
      <c r="G403" s="306"/>
      <c r="H403" s="76"/>
      <c r="I403" s="5"/>
      <c r="J403" s="5"/>
      <c r="K403" s="5"/>
      <c r="L403" s="5">
        <f t="shared" si="47"/>
        <v>-335</v>
      </c>
      <c r="M403" s="6">
        <f t="shared" si="48"/>
        <v>8.6583333333333339E-3</v>
      </c>
      <c r="N403" s="4"/>
    </row>
    <row r="404" spans="1:14" ht="13.5" thickBot="1" x14ac:dyDescent="0.25">
      <c r="A404" s="39">
        <f t="shared" si="42"/>
        <v>397</v>
      </c>
      <c r="B404" s="72">
        <f t="shared" si="43"/>
        <v>0</v>
      </c>
      <c r="C404" s="72">
        <f t="shared" si="44"/>
        <v>0</v>
      </c>
      <c r="D404" s="73">
        <f t="shared" si="45"/>
        <v>0</v>
      </c>
      <c r="E404" s="304">
        <f t="shared" si="46"/>
        <v>0</v>
      </c>
      <c r="F404" s="305"/>
      <c r="G404" s="306"/>
      <c r="H404" s="76"/>
      <c r="I404" s="5"/>
      <c r="J404" s="5"/>
      <c r="K404" s="5"/>
      <c r="L404" s="5">
        <f t="shared" si="47"/>
        <v>-336</v>
      </c>
      <c r="M404" s="6">
        <f t="shared" si="48"/>
        <v>8.6583333333333339E-3</v>
      </c>
      <c r="N404" s="4"/>
    </row>
    <row r="405" spans="1:14" ht="13.5" thickBot="1" x14ac:dyDescent="0.25">
      <c r="A405" s="39">
        <f t="shared" si="42"/>
        <v>398</v>
      </c>
      <c r="B405" s="72">
        <f t="shared" si="43"/>
        <v>0</v>
      </c>
      <c r="C405" s="72">
        <f t="shared" si="44"/>
        <v>0</v>
      </c>
      <c r="D405" s="73">
        <f t="shared" si="45"/>
        <v>0</v>
      </c>
      <c r="E405" s="304">
        <f t="shared" si="46"/>
        <v>0</v>
      </c>
      <c r="F405" s="305"/>
      <c r="G405" s="306"/>
      <c r="H405" s="76"/>
      <c r="I405" s="5"/>
      <c r="J405" s="5"/>
      <c r="K405" s="5"/>
      <c r="L405" s="5">
        <f t="shared" si="47"/>
        <v>-337</v>
      </c>
      <c r="M405" s="6">
        <f t="shared" si="48"/>
        <v>8.6583333333333339E-3</v>
      </c>
      <c r="N405" s="4"/>
    </row>
    <row r="406" spans="1:14" ht="13.5" thickBot="1" x14ac:dyDescent="0.25">
      <c r="A406" s="39">
        <f t="shared" si="42"/>
        <v>399</v>
      </c>
      <c r="B406" s="72">
        <f t="shared" si="43"/>
        <v>0</v>
      </c>
      <c r="C406" s="72">
        <f t="shared" si="44"/>
        <v>0</v>
      </c>
      <c r="D406" s="73">
        <f t="shared" si="45"/>
        <v>0</v>
      </c>
      <c r="E406" s="304">
        <f t="shared" si="46"/>
        <v>0</v>
      </c>
      <c r="F406" s="305"/>
      <c r="G406" s="306"/>
      <c r="H406" s="76"/>
      <c r="I406" s="5"/>
      <c r="J406" s="5"/>
      <c r="K406" s="5"/>
      <c r="L406" s="5">
        <f t="shared" si="47"/>
        <v>-338</v>
      </c>
      <c r="M406" s="6">
        <f t="shared" si="48"/>
        <v>8.6583333333333339E-3</v>
      </c>
      <c r="N406" s="4"/>
    </row>
    <row r="407" spans="1:14" ht="13.5" thickBot="1" x14ac:dyDescent="0.25">
      <c r="A407" s="39">
        <f t="shared" si="42"/>
        <v>400</v>
      </c>
      <c r="B407" s="72">
        <f t="shared" si="43"/>
        <v>0</v>
      </c>
      <c r="C407" s="72">
        <f t="shared" si="44"/>
        <v>0</v>
      </c>
      <c r="D407" s="73">
        <f t="shared" si="45"/>
        <v>0</v>
      </c>
      <c r="E407" s="304">
        <f t="shared" si="46"/>
        <v>0</v>
      </c>
      <c r="F407" s="305"/>
      <c r="G407" s="306"/>
      <c r="H407" s="76"/>
      <c r="I407" s="5"/>
      <c r="J407" s="5"/>
      <c r="K407" s="5"/>
      <c r="L407" s="5">
        <f t="shared" si="47"/>
        <v>-339</v>
      </c>
      <c r="M407" s="6">
        <f t="shared" si="48"/>
        <v>8.6583333333333339E-3</v>
      </c>
      <c r="N407" s="4"/>
    </row>
    <row r="408" spans="1:14" ht="13.5" thickBot="1" x14ac:dyDescent="0.25">
      <c r="A408" s="39">
        <f t="shared" si="42"/>
        <v>401</v>
      </c>
      <c r="B408" s="72">
        <f t="shared" si="43"/>
        <v>0</v>
      </c>
      <c r="C408" s="72">
        <f t="shared" si="44"/>
        <v>0</v>
      </c>
      <c r="D408" s="73">
        <f t="shared" si="45"/>
        <v>0</v>
      </c>
      <c r="E408" s="304">
        <f t="shared" si="46"/>
        <v>0</v>
      </c>
      <c r="F408" s="305"/>
      <c r="G408" s="306"/>
      <c r="H408" s="76"/>
      <c r="I408" s="5"/>
      <c r="J408" s="5"/>
      <c r="K408" s="5"/>
      <c r="L408" s="5">
        <f t="shared" si="47"/>
        <v>-340</v>
      </c>
      <c r="M408" s="6">
        <f t="shared" si="48"/>
        <v>8.6583333333333339E-3</v>
      </c>
      <c r="N408" s="4"/>
    </row>
    <row r="409" spans="1:14" ht="13.5" thickBot="1" x14ac:dyDescent="0.25">
      <c r="A409" s="39">
        <f t="shared" si="42"/>
        <v>402</v>
      </c>
      <c r="B409" s="72">
        <f t="shared" si="43"/>
        <v>0</v>
      </c>
      <c r="C409" s="72">
        <f t="shared" si="44"/>
        <v>0</v>
      </c>
      <c r="D409" s="73">
        <f t="shared" si="45"/>
        <v>0</v>
      </c>
      <c r="E409" s="304">
        <f t="shared" si="46"/>
        <v>0</v>
      </c>
      <c r="F409" s="305"/>
      <c r="G409" s="306"/>
      <c r="H409" s="76"/>
      <c r="I409" s="5"/>
      <c r="J409" s="5"/>
      <c r="K409" s="5"/>
      <c r="L409" s="5">
        <f t="shared" si="47"/>
        <v>-341</v>
      </c>
      <c r="M409" s="6">
        <f t="shared" si="48"/>
        <v>8.6583333333333339E-3</v>
      </c>
      <c r="N409" s="4"/>
    </row>
    <row r="410" spans="1:14" ht="13.5" thickBot="1" x14ac:dyDescent="0.25">
      <c r="A410" s="39">
        <f t="shared" si="42"/>
        <v>403</v>
      </c>
      <c r="B410" s="72">
        <f t="shared" si="43"/>
        <v>0</v>
      </c>
      <c r="C410" s="72">
        <f t="shared" si="44"/>
        <v>0</v>
      </c>
      <c r="D410" s="73">
        <f t="shared" si="45"/>
        <v>0</v>
      </c>
      <c r="E410" s="304">
        <f t="shared" si="46"/>
        <v>0</v>
      </c>
      <c r="F410" s="305"/>
      <c r="G410" s="306"/>
      <c r="H410" s="76"/>
      <c r="I410" s="5"/>
      <c r="J410" s="5"/>
      <c r="K410" s="5"/>
      <c r="L410" s="5">
        <f t="shared" si="47"/>
        <v>-342</v>
      </c>
      <c r="M410" s="6">
        <f t="shared" si="48"/>
        <v>8.6583333333333339E-3</v>
      </c>
      <c r="N410" s="4"/>
    </row>
    <row r="411" spans="1:14" ht="13.5" thickBot="1" x14ac:dyDescent="0.25">
      <c r="A411" s="39">
        <f t="shared" si="42"/>
        <v>404</v>
      </c>
      <c r="B411" s="72">
        <f t="shared" si="43"/>
        <v>0</v>
      </c>
      <c r="C411" s="72">
        <f t="shared" si="44"/>
        <v>0</v>
      </c>
      <c r="D411" s="73">
        <f t="shared" si="45"/>
        <v>0</v>
      </c>
      <c r="E411" s="304">
        <f t="shared" si="46"/>
        <v>0</v>
      </c>
      <c r="F411" s="305"/>
      <c r="G411" s="306"/>
      <c r="H411" s="76"/>
      <c r="I411" s="5"/>
      <c r="J411" s="5"/>
      <c r="K411" s="5"/>
      <c r="L411" s="5">
        <f t="shared" si="47"/>
        <v>-343</v>
      </c>
      <c r="M411" s="6">
        <f t="shared" si="48"/>
        <v>8.6583333333333339E-3</v>
      </c>
      <c r="N411" s="4"/>
    </row>
    <row r="412" spans="1:14" ht="13.5" thickBot="1" x14ac:dyDescent="0.25">
      <c r="A412" s="39">
        <f t="shared" si="42"/>
        <v>405</v>
      </c>
      <c r="B412" s="72">
        <f t="shared" si="43"/>
        <v>0</v>
      </c>
      <c r="C412" s="72">
        <f t="shared" si="44"/>
        <v>0</v>
      </c>
      <c r="D412" s="73">
        <f t="shared" si="45"/>
        <v>0</v>
      </c>
      <c r="E412" s="304">
        <f t="shared" si="46"/>
        <v>0</v>
      </c>
      <c r="F412" s="305"/>
      <c r="G412" s="306"/>
      <c r="H412" s="76"/>
      <c r="I412" s="5"/>
      <c r="J412" s="5"/>
      <c r="K412" s="5"/>
      <c r="L412" s="5">
        <f t="shared" si="47"/>
        <v>-344</v>
      </c>
      <c r="M412" s="6">
        <f t="shared" si="48"/>
        <v>8.6583333333333339E-3</v>
      </c>
      <c r="N412" s="4"/>
    </row>
    <row r="413" spans="1:14" ht="13.5" thickBot="1" x14ac:dyDescent="0.25">
      <c r="A413" s="39">
        <f t="shared" si="42"/>
        <v>406</v>
      </c>
      <c r="B413" s="72">
        <f t="shared" si="43"/>
        <v>0</v>
      </c>
      <c r="C413" s="72">
        <f t="shared" si="44"/>
        <v>0</v>
      </c>
      <c r="D413" s="73">
        <f t="shared" si="45"/>
        <v>0</v>
      </c>
      <c r="E413" s="304">
        <f t="shared" si="46"/>
        <v>0</v>
      </c>
      <c r="F413" s="305"/>
      <c r="G413" s="306"/>
      <c r="H413" s="76"/>
      <c r="I413" s="5"/>
      <c r="J413" s="5"/>
      <c r="K413" s="5"/>
      <c r="L413" s="5">
        <f t="shared" si="47"/>
        <v>-345</v>
      </c>
      <c r="M413" s="6">
        <f t="shared" si="48"/>
        <v>8.6583333333333339E-3</v>
      </c>
      <c r="N413" s="4"/>
    </row>
    <row r="414" spans="1:14" ht="13.5" thickBot="1" x14ac:dyDescent="0.25">
      <c r="A414" s="39">
        <f t="shared" si="42"/>
        <v>407</v>
      </c>
      <c r="B414" s="72">
        <f t="shared" si="43"/>
        <v>0</v>
      </c>
      <c r="C414" s="72">
        <f t="shared" si="44"/>
        <v>0</v>
      </c>
      <c r="D414" s="73">
        <f t="shared" si="45"/>
        <v>0</v>
      </c>
      <c r="E414" s="304">
        <f t="shared" si="46"/>
        <v>0</v>
      </c>
      <c r="F414" s="305"/>
      <c r="G414" s="306"/>
      <c r="H414" s="76"/>
      <c r="I414" s="5"/>
      <c r="J414" s="5"/>
      <c r="K414" s="5"/>
      <c r="L414" s="5">
        <f t="shared" si="47"/>
        <v>-346</v>
      </c>
      <c r="M414" s="6">
        <f t="shared" si="48"/>
        <v>8.6583333333333339E-3</v>
      </c>
      <c r="N414" s="4"/>
    </row>
    <row r="415" spans="1:14" ht="13.5" thickBot="1" x14ac:dyDescent="0.25">
      <c r="A415" s="39">
        <f t="shared" si="42"/>
        <v>408</v>
      </c>
      <c r="B415" s="72">
        <f t="shared" si="43"/>
        <v>0</v>
      </c>
      <c r="C415" s="72">
        <f t="shared" si="44"/>
        <v>0</v>
      </c>
      <c r="D415" s="73">
        <f t="shared" si="45"/>
        <v>0</v>
      </c>
      <c r="E415" s="304">
        <f t="shared" si="46"/>
        <v>0</v>
      </c>
      <c r="F415" s="305"/>
      <c r="G415" s="306"/>
      <c r="H415" s="76"/>
      <c r="I415" s="5"/>
      <c r="J415" s="5"/>
      <c r="K415" s="5"/>
      <c r="L415" s="5">
        <f t="shared" si="47"/>
        <v>-347</v>
      </c>
      <c r="M415" s="6">
        <f t="shared" si="48"/>
        <v>8.6583333333333339E-3</v>
      </c>
      <c r="N415" s="4"/>
    </row>
    <row r="416" spans="1:14" ht="13.5" thickBot="1" x14ac:dyDescent="0.25">
      <c r="A416" s="39">
        <f t="shared" si="42"/>
        <v>409</v>
      </c>
      <c r="B416" s="72">
        <f t="shared" si="43"/>
        <v>0</v>
      </c>
      <c r="C416" s="72">
        <f t="shared" si="44"/>
        <v>0</v>
      </c>
      <c r="D416" s="73">
        <f t="shared" si="45"/>
        <v>0</v>
      </c>
      <c r="E416" s="304">
        <f t="shared" si="46"/>
        <v>0</v>
      </c>
      <c r="F416" s="305"/>
      <c r="G416" s="306"/>
      <c r="H416" s="76"/>
      <c r="I416" s="5"/>
      <c r="J416" s="5"/>
      <c r="K416" s="5"/>
      <c r="L416" s="5">
        <f t="shared" si="47"/>
        <v>-348</v>
      </c>
      <c r="M416" s="6">
        <f t="shared" si="48"/>
        <v>8.6583333333333339E-3</v>
      </c>
      <c r="N416" s="4"/>
    </row>
    <row r="417" spans="1:14" ht="13.5" thickBot="1" x14ac:dyDescent="0.25">
      <c r="A417" s="39">
        <f t="shared" si="42"/>
        <v>410</v>
      </c>
      <c r="B417" s="72">
        <f t="shared" si="43"/>
        <v>0</v>
      </c>
      <c r="C417" s="72">
        <f t="shared" si="44"/>
        <v>0</v>
      </c>
      <c r="D417" s="73">
        <f t="shared" si="45"/>
        <v>0</v>
      </c>
      <c r="E417" s="304">
        <f t="shared" si="46"/>
        <v>0</v>
      </c>
      <c r="F417" s="305"/>
      <c r="G417" s="306"/>
      <c r="H417" s="76"/>
      <c r="I417" s="5"/>
      <c r="J417" s="5"/>
      <c r="K417" s="5"/>
      <c r="L417" s="5">
        <f t="shared" si="47"/>
        <v>-349</v>
      </c>
      <c r="M417" s="6">
        <f t="shared" si="48"/>
        <v>8.6583333333333339E-3</v>
      </c>
      <c r="N417" s="4"/>
    </row>
    <row r="418" spans="1:14" ht="13.5" thickBot="1" x14ac:dyDescent="0.25">
      <c r="A418" s="39">
        <f t="shared" si="42"/>
        <v>411</v>
      </c>
      <c r="B418" s="72">
        <f t="shared" si="43"/>
        <v>0</v>
      </c>
      <c r="C418" s="72">
        <f t="shared" si="44"/>
        <v>0</v>
      </c>
      <c r="D418" s="73">
        <f t="shared" si="45"/>
        <v>0</v>
      </c>
      <c r="E418" s="304">
        <f t="shared" si="46"/>
        <v>0</v>
      </c>
      <c r="F418" s="305"/>
      <c r="G418" s="306"/>
      <c r="H418" s="76"/>
      <c r="I418" s="5"/>
      <c r="J418" s="5"/>
      <c r="K418" s="5"/>
      <c r="L418" s="5">
        <f t="shared" si="47"/>
        <v>-350</v>
      </c>
      <c r="M418" s="6">
        <f t="shared" si="48"/>
        <v>8.6583333333333339E-3</v>
      </c>
      <c r="N418" s="4"/>
    </row>
    <row r="419" spans="1:14" ht="13.5" thickBot="1" x14ac:dyDescent="0.25">
      <c r="A419" s="39">
        <f t="shared" si="42"/>
        <v>412</v>
      </c>
      <c r="B419" s="72">
        <f t="shared" si="43"/>
        <v>0</v>
      </c>
      <c r="C419" s="72">
        <f t="shared" si="44"/>
        <v>0</v>
      </c>
      <c r="D419" s="73">
        <f t="shared" si="45"/>
        <v>0</v>
      </c>
      <c r="E419" s="304">
        <f t="shared" si="46"/>
        <v>0</v>
      </c>
      <c r="F419" s="305"/>
      <c r="G419" s="306"/>
      <c r="H419" s="76"/>
      <c r="I419" s="5"/>
      <c r="J419" s="5"/>
      <c r="K419" s="5"/>
      <c r="L419" s="5">
        <f t="shared" si="47"/>
        <v>-351</v>
      </c>
      <c r="M419" s="6">
        <f t="shared" si="48"/>
        <v>8.6583333333333339E-3</v>
      </c>
      <c r="N419" s="4"/>
    </row>
    <row r="420" spans="1:14" ht="13.5" thickBot="1" x14ac:dyDescent="0.25">
      <c r="A420" s="39">
        <f t="shared" si="42"/>
        <v>413</v>
      </c>
      <c r="B420" s="72">
        <f t="shared" si="43"/>
        <v>0</v>
      </c>
      <c r="C420" s="72">
        <f t="shared" si="44"/>
        <v>0</v>
      </c>
      <c r="D420" s="73">
        <f t="shared" si="45"/>
        <v>0</v>
      </c>
      <c r="E420" s="304">
        <f t="shared" si="46"/>
        <v>0</v>
      </c>
      <c r="F420" s="305"/>
      <c r="G420" s="306"/>
      <c r="H420" s="76"/>
      <c r="I420" s="5"/>
      <c r="J420" s="5"/>
      <c r="K420" s="5"/>
      <c r="L420" s="5">
        <f t="shared" si="47"/>
        <v>-352</v>
      </c>
      <c r="M420" s="6">
        <f t="shared" si="48"/>
        <v>8.6583333333333339E-3</v>
      </c>
      <c r="N420" s="4"/>
    </row>
    <row r="421" spans="1:14" ht="13.5" thickBot="1" x14ac:dyDescent="0.25">
      <c r="A421" s="39">
        <f t="shared" si="42"/>
        <v>414</v>
      </c>
      <c r="B421" s="72">
        <f t="shared" si="43"/>
        <v>0</v>
      </c>
      <c r="C421" s="72">
        <f t="shared" si="44"/>
        <v>0</v>
      </c>
      <c r="D421" s="73">
        <f t="shared" si="45"/>
        <v>0</v>
      </c>
      <c r="E421" s="304">
        <f t="shared" si="46"/>
        <v>0</v>
      </c>
      <c r="F421" s="305"/>
      <c r="G421" s="306"/>
      <c r="H421" s="76"/>
      <c r="I421" s="5"/>
      <c r="J421" s="5"/>
      <c r="K421" s="5"/>
      <c r="L421" s="5">
        <f t="shared" si="47"/>
        <v>-353</v>
      </c>
      <c r="M421" s="6">
        <f t="shared" si="48"/>
        <v>8.6583333333333339E-3</v>
      </c>
      <c r="N421" s="4"/>
    </row>
    <row r="422" spans="1:14" ht="13.5" thickBot="1" x14ac:dyDescent="0.25">
      <c r="A422" s="39">
        <f t="shared" si="42"/>
        <v>415</v>
      </c>
      <c r="B422" s="72">
        <f t="shared" si="43"/>
        <v>0</v>
      </c>
      <c r="C422" s="72">
        <f t="shared" si="44"/>
        <v>0</v>
      </c>
      <c r="D422" s="73">
        <f t="shared" si="45"/>
        <v>0</v>
      </c>
      <c r="E422" s="304">
        <f t="shared" si="46"/>
        <v>0</v>
      </c>
      <c r="F422" s="305"/>
      <c r="G422" s="306"/>
      <c r="H422" s="76"/>
      <c r="I422" s="5"/>
      <c r="J422" s="5"/>
      <c r="K422" s="5"/>
      <c r="L422" s="5">
        <f t="shared" si="47"/>
        <v>-354</v>
      </c>
      <c r="M422" s="6">
        <f t="shared" si="48"/>
        <v>8.6583333333333339E-3</v>
      </c>
      <c r="N422" s="4"/>
    </row>
    <row r="423" spans="1:14" ht="13.5" thickBot="1" x14ac:dyDescent="0.25">
      <c r="A423" s="39">
        <f t="shared" si="42"/>
        <v>416</v>
      </c>
      <c r="B423" s="72">
        <f t="shared" si="43"/>
        <v>0</v>
      </c>
      <c r="C423" s="72">
        <f t="shared" si="44"/>
        <v>0</v>
      </c>
      <c r="D423" s="73">
        <f t="shared" si="45"/>
        <v>0</v>
      </c>
      <c r="E423" s="304">
        <f t="shared" si="46"/>
        <v>0</v>
      </c>
      <c r="F423" s="305"/>
      <c r="G423" s="306"/>
      <c r="H423" s="76"/>
      <c r="I423" s="5"/>
      <c r="J423" s="5"/>
      <c r="K423" s="5"/>
      <c r="L423" s="5">
        <f t="shared" si="47"/>
        <v>-355</v>
      </c>
      <c r="M423" s="6">
        <f t="shared" si="48"/>
        <v>8.6583333333333339E-3</v>
      </c>
      <c r="N423" s="4"/>
    </row>
    <row r="424" spans="1:14" ht="13.5" thickBot="1" x14ac:dyDescent="0.25">
      <c r="A424" s="39">
        <f t="shared" si="42"/>
        <v>417</v>
      </c>
      <c r="B424" s="72">
        <f t="shared" si="43"/>
        <v>0</v>
      </c>
      <c r="C424" s="72">
        <f t="shared" si="44"/>
        <v>0</v>
      </c>
      <c r="D424" s="73">
        <f t="shared" si="45"/>
        <v>0</v>
      </c>
      <c r="E424" s="304">
        <f t="shared" si="46"/>
        <v>0</v>
      </c>
      <c r="F424" s="305"/>
      <c r="G424" s="306"/>
      <c r="H424" s="76"/>
      <c r="I424" s="5"/>
      <c r="J424" s="5"/>
      <c r="K424" s="5"/>
      <c r="L424" s="5">
        <f t="shared" si="47"/>
        <v>-356</v>
      </c>
      <c r="M424" s="6">
        <f t="shared" si="48"/>
        <v>8.6583333333333339E-3</v>
      </c>
      <c r="N424" s="4"/>
    </row>
    <row r="425" spans="1:14" ht="13.5" thickBot="1" x14ac:dyDescent="0.25">
      <c r="A425" s="39">
        <f t="shared" si="42"/>
        <v>418</v>
      </c>
      <c r="B425" s="72">
        <f t="shared" si="43"/>
        <v>0</v>
      </c>
      <c r="C425" s="72">
        <f t="shared" si="44"/>
        <v>0</v>
      </c>
      <c r="D425" s="73">
        <f t="shared" si="45"/>
        <v>0</v>
      </c>
      <c r="E425" s="304">
        <f t="shared" si="46"/>
        <v>0</v>
      </c>
      <c r="F425" s="305"/>
      <c r="G425" s="306"/>
      <c r="H425" s="76"/>
      <c r="I425" s="5"/>
      <c r="J425" s="5"/>
      <c r="K425" s="5"/>
      <c r="L425" s="5">
        <f t="shared" si="47"/>
        <v>-357</v>
      </c>
      <c r="M425" s="6">
        <f t="shared" si="48"/>
        <v>8.6583333333333339E-3</v>
      </c>
      <c r="N425" s="4"/>
    </row>
    <row r="426" spans="1:14" ht="13.5" thickBot="1" x14ac:dyDescent="0.25">
      <c r="A426" s="39">
        <f t="shared" si="42"/>
        <v>419</v>
      </c>
      <c r="B426" s="72">
        <f t="shared" si="43"/>
        <v>0</v>
      </c>
      <c r="C426" s="72">
        <f t="shared" si="44"/>
        <v>0</v>
      </c>
      <c r="D426" s="73">
        <f t="shared" si="45"/>
        <v>0</v>
      </c>
      <c r="E426" s="304">
        <f t="shared" si="46"/>
        <v>0</v>
      </c>
      <c r="F426" s="305"/>
      <c r="G426" s="306"/>
      <c r="H426" s="76"/>
      <c r="I426" s="5"/>
      <c r="J426" s="5"/>
      <c r="K426" s="5"/>
      <c r="L426" s="5">
        <f t="shared" si="47"/>
        <v>-358</v>
      </c>
      <c r="M426" s="6">
        <f t="shared" si="48"/>
        <v>8.6583333333333339E-3</v>
      </c>
      <c r="N426" s="4"/>
    </row>
    <row r="427" spans="1:14" ht="13.5" thickBot="1" x14ac:dyDescent="0.25">
      <c r="A427" s="39">
        <f t="shared" si="42"/>
        <v>420</v>
      </c>
      <c r="B427" s="72">
        <f t="shared" si="43"/>
        <v>0</v>
      </c>
      <c r="C427" s="72">
        <f t="shared" si="44"/>
        <v>0</v>
      </c>
      <c r="D427" s="73">
        <f t="shared" si="45"/>
        <v>0</v>
      </c>
      <c r="E427" s="304">
        <f t="shared" si="46"/>
        <v>0</v>
      </c>
      <c r="F427" s="305"/>
      <c r="G427" s="306"/>
      <c r="H427" s="76"/>
      <c r="I427" s="5"/>
      <c r="J427" s="5"/>
      <c r="K427" s="5"/>
      <c r="L427" s="5">
        <f t="shared" si="47"/>
        <v>-359</v>
      </c>
      <c r="M427" s="6">
        <f t="shared" si="48"/>
        <v>8.6583333333333339E-3</v>
      </c>
      <c r="N427" s="4"/>
    </row>
    <row r="428" spans="1:14" ht="13.5" thickBot="1" x14ac:dyDescent="0.25">
      <c r="A428" s="39">
        <f t="shared" si="42"/>
        <v>421</v>
      </c>
      <c r="B428" s="72">
        <f t="shared" si="43"/>
        <v>0</v>
      </c>
      <c r="C428" s="72">
        <f t="shared" si="44"/>
        <v>0</v>
      </c>
      <c r="D428" s="73">
        <f t="shared" si="45"/>
        <v>0</v>
      </c>
      <c r="E428" s="304">
        <f t="shared" si="46"/>
        <v>0</v>
      </c>
      <c r="F428" s="305"/>
      <c r="G428" s="306"/>
      <c r="H428" s="76"/>
      <c r="I428" s="5"/>
      <c r="J428" s="5"/>
      <c r="K428" s="5"/>
      <c r="L428" s="5">
        <f t="shared" si="47"/>
        <v>-360</v>
      </c>
      <c r="M428" s="6">
        <f t="shared" si="48"/>
        <v>8.6583333333333339E-3</v>
      </c>
      <c r="N428" s="4"/>
    </row>
    <row r="429" spans="1:14" ht="13.5" thickBot="1" x14ac:dyDescent="0.25">
      <c r="A429" s="39">
        <f t="shared" si="42"/>
        <v>422</v>
      </c>
      <c r="B429" s="72">
        <f t="shared" si="43"/>
        <v>0</v>
      </c>
      <c r="C429" s="72">
        <f t="shared" si="44"/>
        <v>0</v>
      </c>
      <c r="D429" s="73">
        <f t="shared" si="45"/>
        <v>0</v>
      </c>
      <c r="E429" s="304">
        <f t="shared" si="46"/>
        <v>0</v>
      </c>
      <c r="F429" s="305"/>
      <c r="G429" s="306"/>
      <c r="H429" s="76"/>
      <c r="I429" s="5"/>
      <c r="J429" s="5"/>
      <c r="K429" s="5"/>
      <c r="L429" s="5">
        <f t="shared" si="47"/>
        <v>-361</v>
      </c>
      <c r="M429" s="6">
        <f t="shared" si="48"/>
        <v>8.6583333333333339E-3</v>
      </c>
      <c r="N429" s="4"/>
    </row>
    <row r="430" spans="1:14" ht="13.5" thickBot="1" x14ac:dyDescent="0.25">
      <c r="A430" s="39">
        <f t="shared" si="42"/>
        <v>423</v>
      </c>
      <c r="B430" s="72">
        <f t="shared" si="43"/>
        <v>0</v>
      </c>
      <c r="C430" s="72">
        <f t="shared" si="44"/>
        <v>0</v>
      </c>
      <c r="D430" s="73">
        <f t="shared" si="45"/>
        <v>0</v>
      </c>
      <c r="E430" s="304">
        <f t="shared" si="46"/>
        <v>0</v>
      </c>
      <c r="F430" s="305"/>
      <c r="G430" s="306"/>
      <c r="H430" s="76"/>
      <c r="I430" s="5"/>
      <c r="J430" s="5"/>
      <c r="K430" s="5"/>
      <c r="L430" s="5">
        <f t="shared" si="47"/>
        <v>-362</v>
      </c>
      <c r="M430" s="6">
        <f t="shared" si="48"/>
        <v>8.6583333333333339E-3</v>
      </c>
      <c r="N430" s="4"/>
    </row>
    <row r="431" spans="1:14" ht="13.5" thickBot="1" x14ac:dyDescent="0.25">
      <c r="A431" s="39">
        <f t="shared" ref="A431:A494" si="49">A430+1</f>
        <v>424</v>
      </c>
      <c r="B431" s="72">
        <f t="shared" ref="B431:B494" si="50">IF(OR(B430&lt;0,B430&lt;E430),0,(IF(H430=0,B430-D430,B430-H430-D430)))</f>
        <v>0</v>
      </c>
      <c r="C431" s="72">
        <f t="shared" ref="C431:C494" si="51">B431*M431</f>
        <v>0</v>
      </c>
      <c r="D431" s="73">
        <f t="shared" ref="D431:D494" si="52">IF(B431&lt;=D430,B431,E431-C431)</f>
        <v>0</v>
      </c>
      <c r="E431" s="304">
        <f t="shared" ref="E431:E494" si="53">IF(B431&lt;=D430,B431+C431,IF($L$3=1,B431*(M431/(1-(1+M431)^-(L431-0))),$B$3*($M$8/(1-(1+$M$8)^-($L$8-0)))))</f>
        <v>0</v>
      </c>
      <c r="F431" s="305"/>
      <c r="G431" s="306"/>
      <c r="H431" s="76"/>
      <c r="I431" s="5"/>
      <c r="J431" s="5"/>
      <c r="K431" s="5"/>
      <c r="L431" s="5">
        <f t="shared" ref="L431:L494" si="54">L430-1</f>
        <v>-363</v>
      </c>
      <c r="M431" s="6">
        <f t="shared" ref="M431:M494" si="55">M430</f>
        <v>8.6583333333333339E-3</v>
      </c>
      <c r="N431" s="4"/>
    </row>
    <row r="432" spans="1:14" ht="13.5" thickBot="1" x14ac:dyDescent="0.25">
      <c r="A432" s="39">
        <f t="shared" si="49"/>
        <v>425</v>
      </c>
      <c r="B432" s="72">
        <f t="shared" si="50"/>
        <v>0</v>
      </c>
      <c r="C432" s="72">
        <f t="shared" si="51"/>
        <v>0</v>
      </c>
      <c r="D432" s="73">
        <f t="shared" si="52"/>
        <v>0</v>
      </c>
      <c r="E432" s="304">
        <f t="shared" si="53"/>
        <v>0</v>
      </c>
      <c r="F432" s="305"/>
      <c r="G432" s="306"/>
      <c r="H432" s="76"/>
      <c r="I432" s="5"/>
      <c r="J432" s="5"/>
      <c r="K432" s="5"/>
      <c r="L432" s="5">
        <f t="shared" si="54"/>
        <v>-364</v>
      </c>
      <c r="M432" s="6">
        <f t="shared" si="55"/>
        <v>8.6583333333333339E-3</v>
      </c>
      <c r="N432" s="4"/>
    </row>
    <row r="433" spans="1:14" ht="13.5" thickBot="1" x14ac:dyDescent="0.25">
      <c r="A433" s="39">
        <f t="shared" si="49"/>
        <v>426</v>
      </c>
      <c r="B433" s="72">
        <f t="shared" si="50"/>
        <v>0</v>
      </c>
      <c r="C433" s="72">
        <f t="shared" si="51"/>
        <v>0</v>
      </c>
      <c r="D433" s="73">
        <f t="shared" si="52"/>
        <v>0</v>
      </c>
      <c r="E433" s="304">
        <f t="shared" si="53"/>
        <v>0</v>
      </c>
      <c r="F433" s="305"/>
      <c r="G433" s="306"/>
      <c r="H433" s="76"/>
      <c r="I433" s="5"/>
      <c r="J433" s="5"/>
      <c r="K433" s="5"/>
      <c r="L433" s="5">
        <f t="shared" si="54"/>
        <v>-365</v>
      </c>
      <c r="M433" s="6">
        <f t="shared" si="55"/>
        <v>8.6583333333333339E-3</v>
      </c>
      <c r="N433" s="4"/>
    </row>
    <row r="434" spans="1:14" ht="13.5" thickBot="1" x14ac:dyDescent="0.25">
      <c r="A434" s="39">
        <f t="shared" si="49"/>
        <v>427</v>
      </c>
      <c r="B434" s="72">
        <f t="shared" si="50"/>
        <v>0</v>
      </c>
      <c r="C434" s="72">
        <f t="shared" si="51"/>
        <v>0</v>
      </c>
      <c r="D434" s="73">
        <f t="shared" si="52"/>
        <v>0</v>
      </c>
      <c r="E434" s="304">
        <f t="shared" si="53"/>
        <v>0</v>
      </c>
      <c r="F434" s="305"/>
      <c r="G434" s="306"/>
      <c r="H434" s="76"/>
      <c r="I434" s="5"/>
      <c r="J434" s="5"/>
      <c r="K434" s="5"/>
      <c r="L434" s="5">
        <f t="shared" si="54"/>
        <v>-366</v>
      </c>
      <c r="M434" s="6">
        <f t="shared" si="55"/>
        <v>8.6583333333333339E-3</v>
      </c>
      <c r="N434" s="4"/>
    </row>
    <row r="435" spans="1:14" ht="13.5" thickBot="1" x14ac:dyDescent="0.25">
      <c r="A435" s="39">
        <f t="shared" si="49"/>
        <v>428</v>
      </c>
      <c r="B435" s="72">
        <f t="shared" si="50"/>
        <v>0</v>
      </c>
      <c r="C435" s="72">
        <f t="shared" si="51"/>
        <v>0</v>
      </c>
      <c r="D435" s="73">
        <f t="shared" si="52"/>
        <v>0</v>
      </c>
      <c r="E435" s="304">
        <f t="shared" si="53"/>
        <v>0</v>
      </c>
      <c r="F435" s="305"/>
      <c r="G435" s="306"/>
      <c r="H435" s="76"/>
      <c r="I435" s="5"/>
      <c r="J435" s="5"/>
      <c r="K435" s="5"/>
      <c r="L435" s="5">
        <f t="shared" si="54"/>
        <v>-367</v>
      </c>
      <c r="M435" s="6">
        <f t="shared" si="55"/>
        <v>8.6583333333333339E-3</v>
      </c>
      <c r="N435" s="4"/>
    </row>
    <row r="436" spans="1:14" ht="13.5" thickBot="1" x14ac:dyDescent="0.25">
      <c r="A436" s="39">
        <f t="shared" si="49"/>
        <v>429</v>
      </c>
      <c r="B436" s="72">
        <f t="shared" si="50"/>
        <v>0</v>
      </c>
      <c r="C436" s="72">
        <f t="shared" si="51"/>
        <v>0</v>
      </c>
      <c r="D436" s="73">
        <f t="shared" si="52"/>
        <v>0</v>
      </c>
      <c r="E436" s="304">
        <f t="shared" si="53"/>
        <v>0</v>
      </c>
      <c r="F436" s="305"/>
      <c r="G436" s="306"/>
      <c r="H436" s="76"/>
      <c r="I436" s="5"/>
      <c r="J436" s="5"/>
      <c r="K436" s="5"/>
      <c r="L436" s="5">
        <f t="shared" si="54"/>
        <v>-368</v>
      </c>
      <c r="M436" s="6">
        <f t="shared" si="55"/>
        <v>8.6583333333333339E-3</v>
      </c>
      <c r="N436" s="4"/>
    </row>
    <row r="437" spans="1:14" ht="13.5" thickBot="1" x14ac:dyDescent="0.25">
      <c r="A437" s="39">
        <f t="shared" si="49"/>
        <v>430</v>
      </c>
      <c r="B437" s="72">
        <f t="shared" si="50"/>
        <v>0</v>
      </c>
      <c r="C437" s="72">
        <f t="shared" si="51"/>
        <v>0</v>
      </c>
      <c r="D437" s="73">
        <f t="shared" si="52"/>
        <v>0</v>
      </c>
      <c r="E437" s="304">
        <f t="shared" si="53"/>
        <v>0</v>
      </c>
      <c r="F437" s="305"/>
      <c r="G437" s="306"/>
      <c r="H437" s="76"/>
      <c r="I437" s="5"/>
      <c r="J437" s="5"/>
      <c r="K437" s="5"/>
      <c r="L437" s="5">
        <f t="shared" si="54"/>
        <v>-369</v>
      </c>
      <c r="M437" s="6">
        <f t="shared" si="55"/>
        <v>8.6583333333333339E-3</v>
      </c>
      <c r="N437" s="4"/>
    </row>
    <row r="438" spans="1:14" ht="13.5" thickBot="1" x14ac:dyDescent="0.25">
      <c r="A438" s="39">
        <f t="shared" si="49"/>
        <v>431</v>
      </c>
      <c r="B438" s="72">
        <f t="shared" si="50"/>
        <v>0</v>
      </c>
      <c r="C438" s="72">
        <f t="shared" si="51"/>
        <v>0</v>
      </c>
      <c r="D438" s="73">
        <f t="shared" si="52"/>
        <v>0</v>
      </c>
      <c r="E438" s="304">
        <f t="shared" si="53"/>
        <v>0</v>
      </c>
      <c r="F438" s="305"/>
      <c r="G438" s="306"/>
      <c r="H438" s="76"/>
      <c r="I438" s="5"/>
      <c r="J438" s="5"/>
      <c r="K438" s="5"/>
      <c r="L438" s="5">
        <f t="shared" si="54"/>
        <v>-370</v>
      </c>
      <c r="M438" s="6">
        <f t="shared" si="55"/>
        <v>8.6583333333333339E-3</v>
      </c>
      <c r="N438" s="4"/>
    </row>
    <row r="439" spans="1:14" ht="13.5" thickBot="1" x14ac:dyDescent="0.25">
      <c r="A439" s="39">
        <f t="shared" si="49"/>
        <v>432</v>
      </c>
      <c r="B439" s="72">
        <f t="shared" si="50"/>
        <v>0</v>
      </c>
      <c r="C439" s="72">
        <f t="shared" si="51"/>
        <v>0</v>
      </c>
      <c r="D439" s="73">
        <f t="shared" si="52"/>
        <v>0</v>
      </c>
      <c r="E439" s="304">
        <f t="shared" si="53"/>
        <v>0</v>
      </c>
      <c r="F439" s="305"/>
      <c r="G439" s="306"/>
      <c r="H439" s="76"/>
      <c r="I439" s="5"/>
      <c r="J439" s="5"/>
      <c r="K439" s="5"/>
      <c r="L439" s="5">
        <f t="shared" si="54"/>
        <v>-371</v>
      </c>
      <c r="M439" s="6">
        <f t="shared" si="55"/>
        <v>8.6583333333333339E-3</v>
      </c>
      <c r="N439" s="4"/>
    </row>
    <row r="440" spans="1:14" ht="13.5" thickBot="1" x14ac:dyDescent="0.25">
      <c r="A440" s="39">
        <f t="shared" si="49"/>
        <v>433</v>
      </c>
      <c r="B440" s="72">
        <f t="shared" si="50"/>
        <v>0</v>
      </c>
      <c r="C440" s="72">
        <f t="shared" si="51"/>
        <v>0</v>
      </c>
      <c r="D440" s="73">
        <f t="shared" si="52"/>
        <v>0</v>
      </c>
      <c r="E440" s="304">
        <f t="shared" si="53"/>
        <v>0</v>
      </c>
      <c r="F440" s="305"/>
      <c r="G440" s="306"/>
      <c r="H440" s="76"/>
      <c r="I440" s="5"/>
      <c r="J440" s="5"/>
      <c r="K440" s="5"/>
      <c r="L440" s="5">
        <f t="shared" si="54"/>
        <v>-372</v>
      </c>
      <c r="M440" s="6">
        <f t="shared" si="55"/>
        <v>8.6583333333333339E-3</v>
      </c>
      <c r="N440" s="4"/>
    </row>
    <row r="441" spans="1:14" ht="13.5" thickBot="1" x14ac:dyDescent="0.25">
      <c r="A441" s="39">
        <f t="shared" si="49"/>
        <v>434</v>
      </c>
      <c r="B441" s="72">
        <f t="shared" si="50"/>
        <v>0</v>
      </c>
      <c r="C441" s="72">
        <f t="shared" si="51"/>
        <v>0</v>
      </c>
      <c r="D441" s="73">
        <f t="shared" si="52"/>
        <v>0</v>
      </c>
      <c r="E441" s="304">
        <f t="shared" si="53"/>
        <v>0</v>
      </c>
      <c r="F441" s="305"/>
      <c r="G441" s="306"/>
      <c r="H441" s="76"/>
      <c r="I441" s="5"/>
      <c r="J441" s="5"/>
      <c r="K441" s="5"/>
      <c r="L441" s="5">
        <f t="shared" si="54"/>
        <v>-373</v>
      </c>
      <c r="M441" s="6">
        <f t="shared" si="55"/>
        <v>8.6583333333333339E-3</v>
      </c>
      <c r="N441" s="4"/>
    </row>
    <row r="442" spans="1:14" ht="13.5" thickBot="1" x14ac:dyDescent="0.25">
      <c r="A442" s="39">
        <f t="shared" si="49"/>
        <v>435</v>
      </c>
      <c r="B442" s="72">
        <f t="shared" si="50"/>
        <v>0</v>
      </c>
      <c r="C442" s="72">
        <f t="shared" si="51"/>
        <v>0</v>
      </c>
      <c r="D442" s="73">
        <f t="shared" si="52"/>
        <v>0</v>
      </c>
      <c r="E442" s="304">
        <f t="shared" si="53"/>
        <v>0</v>
      </c>
      <c r="F442" s="305"/>
      <c r="G442" s="306"/>
      <c r="H442" s="76"/>
      <c r="I442" s="5"/>
      <c r="J442" s="5"/>
      <c r="K442" s="5"/>
      <c r="L442" s="5">
        <f t="shared" si="54"/>
        <v>-374</v>
      </c>
      <c r="M442" s="6">
        <f t="shared" si="55"/>
        <v>8.6583333333333339E-3</v>
      </c>
      <c r="N442" s="4"/>
    </row>
    <row r="443" spans="1:14" ht="13.5" thickBot="1" x14ac:dyDescent="0.25">
      <c r="A443" s="39">
        <f t="shared" si="49"/>
        <v>436</v>
      </c>
      <c r="B443" s="72">
        <f t="shared" si="50"/>
        <v>0</v>
      </c>
      <c r="C443" s="72">
        <f t="shared" si="51"/>
        <v>0</v>
      </c>
      <c r="D443" s="73">
        <f t="shared" si="52"/>
        <v>0</v>
      </c>
      <c r="E443" s="304">
        <f t="shared" si="53"/>
        <v>0</v>
      </c>
      <c r="F443" s="305"/>
      <c r="G443" s="306"/>
      <c r="H443" s="76"/>
      <c r="I443" s="5"/>
      <c r="J443" s="5"/>
      <c r="K443" s="5"/>
      <c r="L443" s="5">
        <f t="shared" si="54"/>
        <v>-375</v>
      </c>
      <c r="M443" s="6">
        <f t="shared" si="55"/>
        <v>8.6583333333333339E-3</v>
      </c>
      <c r="N443" s="4"/>
    </row>
    <row r="444" spans="1:14" ht="13.5" thickBot="1" x14ac:dyDescent="0.25">
      <c r="A444" s="39">
        <f t="shared" si="49"/>
        <v>437</v>
      </c>
      <c r="B444" s="72">
        <f t="shared" si="50"/>
        <v>0</v>
      </c>
      <c r="C444" s="72">
        <f t="shared" si="51"/>
        <v>0</v>
      </c>
      <c r="D444" s="73">
        <f t="shared" si="52"/>
        <v>0</v>
      </c>
      <c r="E444" s="304">
        <f t="shared" si="53"/>
        <v>0</v>
      </c>
      <c r="F444" s="305"/>
      <c r="G444" s="306"/>
      <c r="H444" s="76"/>
      <c r="I444" s="5"/>
      <c r="J444" s="5"/>
      <c r="K444" s="5"/>
      <c r="L444" s="5">
        <f t="shared" si="54"/>
        <v>-376</v>
      </c>
      <c r="M444" s="6">
        <f t="shared" si="55"/>
        <v>8.6583333333333339E-3</v>
      </c>
      <c r="N444" s="4"/>
    </row>
    <row r="445" spans="1:14" ht="13.5" thickBot="1" x14ac:dyDescent="0.25">
      <c r="A445" s="39">
        <f t="shared" si="49"/>
        <v>438</v>
      </c>
      <c r="B445" s="72">
        <f t="shared" si="50"/>
        <v>0</v>
      </c>
      <c r="C445" s="72">
        <f t="shared" si="51"/>
        <v>0</v>
      </c>
      <c r="D445" s="73">
        <f t="shared" si="52"/>
        <v>0</v>
      </c>
      <c r="E445" s="304">
        <f t="shared" si="53"/>
        <v>0</v>
      </c>
      <c r="F445" s="305"/>
      <c r="G445" s="306"/>
      <c r="H445" s="76"/>
      <c r="I445" s="5"/>
      <c r="J445" s="5"/>
      <c r="K445" s="5"/>
      <c r="L445" s="5">
        <f t="shared" si="54"/>
        <v>-377</v>
      </c>
      <c r="M445" s="6">
        <f t="shared" si="55"/>
        <v>8.6583333333333339E-3</v>
      </c>
      <c r="N445" s="4"/>
    </row>
    <row r="446" spans="1:14" ht="13.5" thickBot="1" x14ac:dyDescent="0.25">
      <c r="A446" s="39">
        <f t="shared" si="49"/>
        <v>439</v>
      </c>
      <c r="B446" s="72">
        <f t="shared" si="50"/>
        <v>0</v>
      </c>
      <c r="C446" s="72">
        <f t="shared" si="51"/>
        <v>0</v>
      </c>
      <c r="D446" s="73">
        <f t="shared" si="52"/>
        <v>0</v>
      </c>
      <c r="E446" s="304">
        <f t="shared" si="53"/>
        <v>0</v>
      </c>
      <c r="F446" s="305"/>
      <c r="G446" s="306"/>
      <c r="H446" s="76"/>
      <c r="I446" s="5"/>
      <c r="J446" s="5"/>
      <c r="K446" s="5"/>
      <c r="L446" s="5">
        <f t="shared" si="54"/>
        <v>-378</v>
      </c>
      <c r="M446" s="6">
        <f t="shared" si="55"/>
        <v>8.6583333333333339E-3</v>
      </c>
      <c r="N446" s="4"/>
    </row>
    <row r="447" spans="1:14" ht="13.5" thickBot="1" x14ac:dyDescent="0.25">
      <c r="A447" s="39">
        <f t="shared" si="49"/>
        <v>440</v>
      </c>
      <c r="B447" s="72">
        <f t="shared" si="50"/>
        <v>0</v>
      </c>
      <c r="C447" s="72">
        <f t="shared" si="51"/>
        <v>0</v>
      </c>
      <c r="D447" s="73">
        <f t="shared" si="52"/>
        <v>0</v>
      </c>
      <c r="E447" s="304">
        <f t="shared" si="53"/>
        <v>0</v>
      </c>
      <c r="F447" s="305"/>
      <c r="G447" s="306"/>
      <c r="H447" s="76"/>
      <c r="I447" s="5"/>
      <c r="J447" s="5"/>
      <c r="K447" s="5"/>
      <c r="L447" s="5">
        <f t="shared" si="54"/>
        <v>-379</v>
      </c>
      <c r="M447" s="6">
        <f t="shared" si="55"/>
        <v>8.6583333333333339E-3</v>
      </c>
      <c r="N447" s="4"/>
    </row>
    <row r="448" spans="1:14" ht="13.5" thickBot="1" x14ac:dyDescent="0.25">
      <c r="A448" s="39">
        <f t="shared" si="49"/>
        <v>441</v>
      </c>
      <c r="B448" s="72">
        <f t="shared" si="50"/>
        <v>0</v>
      </c>
      <c r="C448" s="72">
        <f t="shared" si="51"/>
        <v>0</v>
      </c>
      <c r="D448" s="73">
        <f t="shared" si="52"/>
        <v>0</v>
      </c>
      <c r="E448" s="304">
        <f t="shared" si="53"/>
        <v>0</v>
      </c>
      <c r="F448" s="305"/>
      <c r="G448" s="306"/>
      <c r="H448" s="76"/>
      <c r="I448" s="5"/>
      <c r="J448" s="5"/>
      <c r="K448" s="5"/>
      <c r="L448" s="5">
        <f t="shared" si="54"/>
        <v>-380</v>
      </c>
      <c r="M448" s="6">
        <f t="shared" si="55"/>
        <v>8.6583333333333339E-3</v>
      </c>
      <c r="N448" s="4"/>
    </row>
    <row r="449" spans="1:14" ht="13.5" thickBot="1" x14ac:dyDescent="0.25">
      <c r="A449" s="39">
        <f t="shared" si="49"/>
        <v>442</v>
      </c>
      <c r="B449" s="72">
        <f t="shared" si="50"/>
        <v>0</v>
      </c>
      <c r="C449" s="72">
        <f t="shared" si="51"/>
        <v>0</v>
      </c>
      <c r="D449" s="73">
        <f t="shared" si="52"/>
        <v>0</v>
      </c>
      <c r="E449" s="304">
        <f t="shared" si="53"/>
        <v>0</v>
      </c>
      <c r="F449" s="305"/>
      <c r="G449" s="306"/>
      <c r="H449" s="76"/>
      <c r="I449" s="5"/>
      <c r="J449" s="5"/>
      <c r="K449" s="5"/>
      <c r="L449" s="5">
        <f t="shared" si="54"/>
        <v>-381</v>
      </c>
      <c r="M449" s="6">
        <f t="shared" si="55"/>
        <v>8.6583333333333339E-3</v>
      </c>
      <c r="N449" s="4"/>
    </row>
    <row r="450" spans="1:14" ht="13.5" thickBot="1" x14ac:dyDescent="0.25">
      <c r="A450" s="39">
        <f t="shared" si="49"/>
        <v>443</v>
      </c>
      <c r="B450" s="72">
        <f t="shared" si="50"/>
        <v>0</v>
      </c>
      <c r="C450" s="72">
        <f t="shared" si="51"/>
        <v>0</v>
      </c>
      <c r="D450" s="73">
        <f t="shared" si="52"/>
        <v>0</v>
      </c>
      <c r="E450" s="304">
        <f t="shared" si="53"/>
        <v>0</v>
      </c>
      <c r="F450" s="305"/>
      <c r="G450" s="306"/>
      <c r="H450" s="76"/>
      <c r="I450" s="5"/>
      <c r="J450" s="5"/>
      <c r="K450" s="5"/>
      <c r="L450" s="5">
        <f t="shared" si="54"/>
        <v>-382</v>
      </c>
      <c r="M450" s="6">
        <f t="shared" si="55"/>
        <v>8.6583333333333339E-3</v>
      </c>
      <c r="N450" s="4"/>
    </row>
    <row r="451" spans="1:14" ht="13.5" thickBot="1" x14ac:dyDescent="0.25">
      <c r="A451" s="39">
        <f t="shared" si="49"/>
        <v>444</v>
      </c>
      <c r="B451" s="72">
        <f t="shared" si="50"/>
        <v>0</v>
      </c>
      <c r="C451" s="72">
        <f t="shared" si="51"/>
        <v>0</v>
      </c>
      <c r="D451" s="73">
        <f t="shared" si="52"/>
        <v>0</v>
      </c>
      <c r="E451" s="304">
        <f t="shared" si="53"/>
        <v>0</v>
      </c>
      <c r="F451" s="305"/>
      <c r="G451" s="306"/>
      <c r="H451" s="76"/>
      <c r="I451" s="5"/>
      <c r="J451" s="5"/>
      <c r="K451" s="5"/>
      <c r="L451" s="5">
        <f t="shared" si="54"/>
        <v>-383</v>
      </c>
      <c r="M451" s="6">
        <f t="shared" si="55"/>
        <v>8.6583333333333339E-3</v>
      </c>
      <c r="N451" s="4"/>
    </row>
    <row r="452" spans="1:14" ht="13.5" thickBot="1" x14ac:dyDescent="0.25">
      <c r="A452" s="39">
        <f t="shared" si="49"/>
        <v>445</v>
      </c>
      <c r="B452" s="72">
        <f t="shared" si="50"/>
        <v>0</v>
      </c>
      <c r="C452" s="72">
        <f t="shared" si="51"/>
        <v>0</v>
      </c>
      <c r="D452" s="73">
        <f t="shared" si="52"/>
        <v>0</v>
      </c>
      <c r="E452" s="304">
        <f t="shared" si="53"/>
        <v>0</v>
      </c>
      <c r="F452" s="305"/>
      <c r="G452" s="306"/>
      <c r="H452" s="76"/>
      <c r="I452" s="5"/>
      <c r="J452" s="5"/>
      <c r="K452" s="5"/>
      <c r="L452" s="5">
        <f t="shared" si="54"/>
        <v>-384</v>
      </c>
      <c r="M452" s="6">
        <f t="shared" si="55"/>
        <v>8.6583333333333339E-3</v>
      </c>
      <c r="N452" s="4"/>
    </row>
    <row r="453" spans="1:14" ht="13.5" thickBot="1" x14ac:dyDescent="0.25">
      <c r="A453" s="39">
        <f t="shared" si="49"/>
        <v>446</v>
      </c>
      <c r="B453" s="72">
        <f t="shared" si="50"/>
        <v>0</v>
      </c>
      <c r="C453" s="72">
        <f t="shared" si="51"/>
        <v>0</v>
      </c>
      <c r="D453" s="73">
        <f t="shared" si="52"/>
        <v>0</v>
      </c>
      <c r="E453" s="304">
        <f t="shared" si="53"/>
        <v>0</v>
      </c>
      <c r="F453" s="305"/>
      <c r="G453" s="306"/>
      <c r="H453" s="76"/>
      <c r="I453" s="5"/>
      <c r="J453" s="5"/>
      <c r="K453" s="5"/>
      <c r="L453" s="5">
        <f t="shared" si="54"/>
        <v>-385</v>
      </c>
      <c r="M453" s="6">
        <f t="shared" si="55"/>
        <v>8.6583333333333339E-3</v>
      </c>
      <c r="N453" s="4"/>
    </row>
    <row r="454" spans="1:14" ht="13.5" thickBot="1" x14ac:dyDescent="0.25">
      <c r="A454" s="39">
        <f t="shared" si="49"/>
        <v>447</v>
      </c>
      <c r="B454" s="72">
        <f t="shared" si="50"/>
        <v>0</v>
      </c>
      <c r="C454" s="72">
        <f t="shared" si="51"/>
        <v>0</v>
      </c>
      <c r="D454" s="73">
        <f t="shared" si="52"/>
        <v>0</v>
      </c>
      <c r="E454" s="304">
        <f t="shared" si="53"/>
        <v>0</v>
      </c>
      <c r="F454" s="305"/>
      <c r="G454" s="306"/>
      <c r="H454" s="76"/>
      <c r="I454" s="5"/>
      <c r="J454" s="5"/>
      <c r="K454" s="5"/>
      <c r="L454" s="5">
        <f t="shared" si="54"/>
        <v>-386</v>
      </c>
      <c r="M454" s="6">
        <f t="shared" si="55"/>
        <v>8.6583333333333339E-3</v>
      </c>
      <c r="N454" s="4"/>
    </row>
    <row r="455" spans="1:14" ht="13.5" thickBot="1" x14ac:dyDescent="0.25">
      <c r="A455" s="39">
        <f t="shared" si="49"/>
        <v>448</v>
      </c>
      <c r="B455" s="72">
        <f t="shared" si="50"/>
        <v>0</v>
      </c>
      <c r="C455" s="72">
        <f t="shared" si="51"/>
        <v>0</v>
      </c>
      <c r="D455" s="73">
        <f t="shared" si="52"/>
        <v>0</v>
      </c>
      <c r="E455" s="304">
        <f t="shared" si="53"/>
        <v>0</v>
      </c>
      <c r="F455" s="305"/>
      <c r="G455" s="306"/>
      <c r="H455" s="76"/>
      <c r="I455" s="5"/>
      <c r="J455" s="5"/>
      <c r="K455" s="5"/>
      <c r="L455" s="5">
        <f t="shared" si="54"/>
        <v>-387</v>
      </c>
      <c r="M455" s="6">
        <f t="shared" si="55"/>
        <v>8.6583333333333339E-3</v>
      </c>
      <c r="N455" s="4"/>
    </row>
    <row r="456" spans="1:14" ht="13.5" thickBot="1" x14ac:dyDescent="0.25">
      <c r="A456" s="39">
        <f t="shared" si="49"/>
        <v>449</v>
      </c>
      <c r="B456" s="72">
        <f t="shared" si="50"/>
        <v>0</v>
      </c>
      <c r="C456" s="72">
        <f t="shared" si="51"/>
        <v>0</v>
      </c>
      <c r="D456" s="73">
        <f t="shared" si="52"/>
        <v>0</v>
      </c>
      <c r="E456" s="304">
        <f t="shared" si="53"/>
        <v>0</v>
      </c>
      <c r="F456" s="305"/>
      <c r="G456" s="306"/>
      <c r="H456" s="76"/>
      <c r="I456" s="5"/>
      <c r="J456" s="5"/>
      <c r="K456" s="5"/>
      <c r="L456" s="5">
        <f t="shared" si="54"/>
        <v>-388</v>
      </c>
      <c r="M456" s="6">
        <f t="shared" si="55"/>
        <v>8.6583333333333339E-3</v>
      </c>
      <c r="N456" s="4"/>
    </row>
    <row r="457" spans="1:14" ht="13.5" thickBot="1" x14ac:dyDescent="0.25">
      <c r="A457" s="39">
        <f t="shared" si="49"/>
        <v>450</v>
      </c>
      <c r="B457" s="72">
        <f t="shared" si="50"/>
        <v>0</v>
      </c>
      <c r="C457" s="72">
        <f t="shared" si="51"/>
        <v>0</v>
      </c>
      <c r="D457" s="73">
        <f t="shared" si="52"/>
        <v>0</v>
      </c>
      <c r="E457" s="304">
        <f t="shared" si="53"/>
        <v>0</v>
      </c>
      <c r="F457" s="305"/>
      <c r="G457" s="306"/>
      <c r="H457" s="76"/>
      <c r="I457" s="5"/>
      <c r="J457" s="5"/>
      <c r="K457" s="5"/>
      <c r="L457" s="5">
        <f t="shared" si="54"/>
        <v>-389</v>
      </c>
      <c r="M457" s="6">
        <f t="shared" si="55"/>
        <v>8.6583333333333339E-3</v>
      </c>
      <c r="N457" s="4"/>
    </row>
    <row r="458" spans="1:14" ht="13.5" thickBot="1" x14ac:dyDescent="0.25">
      <c r="A458" s="39">
        <f t="shared" si="49"/>
        <v>451</v>
      </c>
      <c r="B458" s="72">
        <f t="shared" si="50"/>
        <v>0</v>
      </c>
      <c r="C458" s="72">
        <f t="shared" si="51"/>
        <v>0</v>
      </c>
      <c r="D458" s="73">
        <f t="shared" si="52"/>
        <v>0</v>
      </c>
      <c r="E458" s="304">
        <f t="shared" si="53"/>
        <v>0</v>
      </c>
      <c r="F458" s="305"/>
      <c r="G458" s="306"/>
      <c r="H458" s="76"/>
      <c r="I458" s="5"/>
      <c r="J458" s="5"/>
      <c r="K458" s="5"/>
      <c r="L458" s="5">
        <f t="shared" si="54"/>
        <v>-390</v>
      </c>
      <c r="M458" s="6">
        <f t="shared" si="55"/>
        <v>8.6583333333333339E-3</v>
      </c>
      <c r="N458" s="4"/>
    </row>
    <row r="459" spans="1:14" ht="13.5" thickBot="1" x14ac:dyDescent="0.25">
      <c r="A459" s="39">
        <f t="shared" si="49"/>
        <v>452</v>
      </c>
      <c r="B459" s="72">
        <f t="shared" si="50"/>
        <v>0</v>
      </c>
      <c r="C459" s="72">
        <f t="shared" si="51"/>
        <v>0</v>
      </c>
      <c r="D459" s="73">
        <f t="shared" si="52"/>
        <v>0</v>
      </c>
      <c r="E459" s="304">
        <f t="shared" si="53"/>
        <v>0</v>
      </c>
      <c r="F459" s="305"/>
      <c r="G459" s="306"/>
      <c r="H459" s="76"/>
      <c r="I459" s="5"/>
      <c r="J459" s="5"/>
      <c r="K459" s="5"/>
      <c r="L459" s="5">
        <f t="shared" si="54"/>
        <v>-391</v>
      </c>
      <c r="M459" s="6">
        <f t="shared" si="55"/>
        <v>8.6583333333333339E-3</v>
      </c>
      <c r="N459" s="4"/>
    </row>
    <row r="460" spans="1:14" ht="13.5" thickBot="1" x14ac:dyDescent="0.25">
      <c r="A460" s="39">
        <f t="shared" si="49"/>
        <v>453</v>
      </c>
      <c r="B460" s="72">
        <f t="shared" si="50"/>
        <v>0</v>
      </c>
      <c r="C460" s="72">
        <f t="shared" si="51"/>
        <v>0</v>
      </c>
      <c r="D460" s="73">
        <f t="shared" si="52"/>
        <v>0</v>
      </c>
      <c r="E460" s="304">
        <f t="shared" si="53"/>
        <v>0</v>
      </c>
      <c r="F460" s="305"/>
      <c r="G460" s="306"/>
      <c r="H460" s="76"/>
      <c r="I460" s="5"/>
      <c r="J460" s="5"/>
      <c r="K460" s="5"/>
      <c r="L460" s="5">
        <f t="shared" si="54"/>
        <v>-392</v>
      </c>
      <c r="M460" s="6">
        <f t="shared" si="55"/>
        <v>8.6583333333333339E-3</v>
      </c>
      <c r="N460" s="4"/>
    </row>
    <row r="461" spans="1:14" ht="13.5" thickBot="1" x14ac:dyDescent="0.25">
      <c r="A461" s="39">
        <f t="shared" si="49"/>
        <v>454</v>
      </c>
      <c r="B461" s="72">
        <f t="shared" si="50"/>
        <v>0</v>
      </c>
      <c r="C461" s="72">
        <f t="shared" si="51"/>
        <v>0</v>
      </c>
      <c r="D461" s="73">
        <f t="shared" si="52"/>
        <v>0</v>
      </c>
      <c r="E461" s="304">
        <f t="shared" si="53"/>
        <v>0</v>
      </c>
      <c r="F461" s="305"/>
      <c r="G461" s="306"/>
      <c r="H461" s="76"/>
      <c r="I461" s="5"/>
      <c r="J461" s="5"/>
      <c r="K461" s="5"/>
      <c r="L461" s="5">
        <f t="shared" si="54"/>
        <v>-393</v>
      </c>
      <c r="M461" s="6">
        <f t="shared" si="55"/>
        <v>8.6583333333333339E-3</v>
      </c>
      <c r="N461" s="4"/>
    </row>
    <row r="462" spans="1:14" ht="13.5" thickBot="1" x14ac:dyDescent="0.25">
      <c r="A462" s="39">
        <f t="shared" si="49"/>
        <v>455</v>
      </c>
      <c r="B462" s="72">
        <f t="shared" si="50"/>
        <v>0</v>
      </c>
      <c r="C462" s="72">
        <f t="shared" si="51"/>
        <v>0</v>
      </c>
      <c r="D462" s="73">
        <f t="shared" si="52"/>
        <v>0</v>
      </c>
      <c r="E462" s="304">
        <f t="shared" si="53"/>
        <v>0</v>
      </c>
      <c r="F462" s="305"/>
      <c r="G462" s="306"/>
      <c r="H462" s="76"/>
      <c r="I462" s="5"/>
      <c r="J462" s="5"/>
      <c r="K462" s="5"/>
      <c r="L462" s="5">
        <f t="shared" si="54"/>
        <v>-394</v>
      </c>
      <c r="M462" s="6">
        <f t="shared" si="55"/>
        <v>8.6583333333333339E-3</v>
      </c>
      <c r="N462" s="4"/>
    </row>
    <row r="463" spans="1:14" ht="13.5" thickBot="1" x14ac:dyDescent="0.25">
      <c r="A463" s="39">
        <f t="shared" si="49"/>
        <v>456</v>
      </c>
      <c r="B463" s="72">
        <f t="shared" si="50"/>
        <v>0</v>
      </c>
      <c r="C463" s="72">
        <f t="shared" si="51"/>
        <v>0</v>
      </c>
      <c r="D463" s="73">
        <f t="shared" si="52"/>
        <v>0</v>
      </c>
      <c r="E463" s="304">
        <f t="shared" si="53"/>
        <v>0</v>
      </c>
      <c r="F463" s="305"/>
      <c r="G463" s="306"/>
      <c r="H463" s="76"/>
      <c r="I463" s="5"/>
      <c r="J463" s="5"/>
      <c r="K463" s="5"/>
      <c r="L463" s="5">
        <f t="shared" si="54"/>
        <v>-395</v>
      </c>
      <c r="M463" s="6">
        <f t="shared" si="55"/>
        <v>8.6583333333333339E-3</v>
      </c>
      <c r="N463" s="4"/>
    </row>
    <row r="464" spans="1:14" ht="13.5" thickBot="1" x14ac:dyDescent="0.25">
      <c r="A464" s="39">
        <f t="shared" si="49"/>
        <v>457</v>
      </c>
      <c r="B464" s="72">
        <f t="shared" si="50"/>
        <v>0</v>
      </c>
      <c r="C464" s="72">
        <f t="shared" si="51"/>
        <v>0</v>
      </c>
      <c r="D464" s="73">
        <f t="shared" si="52"/>
        <v>0</v>
      </c>
      <c r="E464" s="304">
        <f t="shared" si="53"/>
        <v>0</v>
      </c>
      <c r="F464" s="305"/>
      <c r="G464" s="306"/>
      <c r="H464" s="76"/>
      <c r="I464" s="5"/>
      <c r="J464" s="5"/>
      <c r="K464" s="5"/>
      <c r="L464" s="5">
        <f t="shared" si="54"/>
        <v>-396</v>
      </c>
      <c r="M464" s="6">
        <f t="shared" si="55"/>
        <v>8.6583333333333339E-3</v>
      </c>
      <c r="N464" s="4"/>
    </row>
    <row r="465" spans="1:14" ht="13.5" thickBot="1" x14ac:dyDescent="0.25">
      <c r="A465" s="39">
        <f t="shared" si="49"/>
        <v>458</v>
      </c>
      <c r="B465" s="72">
        <f t="shared" si="50"/>
        <v>0</v>
      </c>
      <c r="C465" s="72">
        <f t="shared" si="51"/>
        <v>0</v>
      </c>
      <c r="D465" s="73">
        <f t="shared" si="52"/>
        <v>0</v>
      </c>
      <c r="E465" s="304">
        <f t="shared" si="53"/>
        <v>0</v>
      </c>
      <c r="F465" s="305"/>
      <c r="G465" s="306"/>
      <c r="H465" s="76"/>
      <c r="I465" s="5"/>
      <c r="J465" s="5"/>
      <c r="K465" s="5"/>
      <c r="L465" s="5">
        <f t="shared" si="54"/>
        <v>-397</v>
      </c>
      <c r="M465" s="6">
        <f t="shared" si="55"/>
        <v>8.6583333333333339E-3</v>
      </c>
      <c r="N465" s="4"/>
    </row>
    <row r="466" spans="1:14" ht="13.5" thickBot="1" x14ac:dyDescent="0.25">
      <c r="A466" s="39">
        <f t="shared" si="49"/>
        <v>459</v>
      </c>
      <c r="B466" s="72">
        <f t="shared" si="50"/>
        <v>0</v>
      </c>
      <c r="C466" s="72">
        <f t="shared" si="51"/>
        <v>0</v>
      </c>
      <c r="D466" s="73">
        <f t="shared" si="52"/>
        <v>0</v>
      </c>
      <c r="E466" s="304">
        <f t="shared" si="53"/>
        <v>0</v>
      </c>
      <c r="F466" s="305"/>
      <c r="G466" s="306"/>
      <c r="H466" s="76"/>
      <c r="I466" s="5"/>
      <c r="J466" s="5"/>
      <c r="K466" s="5"/>
      <c r="L466" s="5">
        <f t="shared" si="54"/>
        <v>-398</v>
      </c>
      <c r="M466" s="6">
        <f t="shared" si="55"/>
        <v>8.6583333333333339E-3</v>
      </c>
      <c r="N466" s="4"/>
    </row>
    <row r="467" spans="1:14" ht="13.5" thickBot="1" x14ac:dyDescent="0.25">
      <c r="A467" s="39">
        <f t="shared" si="49"/>
        <v>460</v>
      </c>
      <c r="B467" s="72">
        <f t="shared" si="50"/>
        <v>0</v>
      </c>
      <c r="C467" s="72">
        <f t="shared" si="51"/>
        <v>0</v>
      </c>
      <c r="D467" s="73">
        <f t="shared" si="52"/>
        <v>0</v>
      </c>
      <c r="E467" s="304">
        <f t="shared" si="53"/>
        <v>0</v>
      </c>
      <c r="F467" s="305"/>
      <c r="G467" s="306"/>
      <c r="H467" s="76"/>
      <c r="I467" s="5"/>
      <c r="J467" s="5"/>
      <c r="K467" s="5"/>
      <c r="L467" s="5">
        <f t="shared" si="54"/>
        <v>-399</v>
      </c>
      <c r="M467" s="6">
        <f t="shared" si="55"/>
        <v>8.6583333333333339E-3</v>
      </c>
      <c r="N467" s="4"/>
    </row>
    <row r="468" spans="1:14" ht="13.5" thickBot="1" x14ac:dyDescent="0.25">
      <c r="A468" s="39">
        <f t="shared" si="49"/>
        <v>461</v>
      </c>
      <c r="B468" s="72">
        <f t="shared" si="50"/>
        <v>0</v>
      </c>
      <c r="C468" s="72">
        <f t="shared" si="51"/>
        <v>0</v>
      </c>
      <c r="D468" s="73">
        <f t="shared" si="52"/>
        <v>0</v>
      </c>
      <c r="E468" s="304">
        <f t="shared" si="53"/>
        <v>0</v>
      </c>
      <c r="F468" s="305"/>
      <c r="G468" s="306"/>
      <c r="H468" s="76"/>
      <c r="I468" s="5"/>
      <c r="J468" s="5"/>
      <c r="K468" s="5"/>
      <c r="L468" s="5">
        <f t="shared" si="54"/>
        <v>-400</v>
      </c>
      <c r="M468" s="6">
        <f t="shared" si="55"/>
        <v>8.6583333333333339E-3</v>
      </c>
      <c r="N468" s="4"/>
    </row>
    <row r="469" spans="1:14" ht="13.5" thickBot="1" x14ac:dyDescent="0.25">
      <c r="A469" s="39">
        <f t="shared" si="49"/>
        <v>462</v>
      </c>
      <c r="B469" s="72">
        <f t="shared" si="50"/>
        <v>0</v>
      </c>
      <c r="C469" s="72">
        <f t="shared" si="51"/>
        <v>0</v>
      </c>
      <c r="D469" s="73">
        <f t="shared" si="52"/>
        <v>0</v>
      </c>
      <c r="E469" s="304">
        <f t="shared" si="53"/>
        <v>0</v>
      </c>
      <c r="F469" s="305"/>
      <c r="G469" s="306"/>
      <c r="H469" s="76"/>
      <c r="I469" s="5"/>
      <c r="J469" s="5"/>
      <c r="K469" s="5"/>
      <c r="L469" s="5">
        <f t="shared" si="54"/>
        <v>-401</v>
      </c>
      <c r="M469" s="6">
        <f t="shared" si="55"/>
        <v>8.6583333333333339E-3</v>
      </c>
      <c r="N469" s="4"/>
    </row>
    <row r="470" spans="1:14" ht="13.5" thickBot="1" x14ac:dyDescent="0.25">
      <c r="A470" s="39">
        <f t="shared" si="49"/>
        <v>463</v>
      </c>
      <c r="B470" s="72">
        <f t="shared" si="50"/>
        <v>0</v>
      </c>
      <c r="C470" s="72">
        <f t="shared" si="51"/>
        <v>0</v>
      </c>
      <c r="D470" s="73">
        <f t="shared" si="52"/>
        <v>0</v>
      </c>
      <c r="E470" s="304">
        <f t="shared" si="53"/>
        <v>0</v>
      </c>
      <c r="F470" s="305"/>
      <c r="G470" s="306"/>
      <c r="H470" s="76"/>
      <c r="I470" s="5"/>
      <c r="J470" s="5"/>
      <c r="K470" s="5"/>
      <c r="L470" s="5">
        <f t="shared" si="54"/>
        <v>-402</v>
      </c>
      <c r="M470" s="6">
        <f t="shared" si="55"/>
        <v>8.6583333333333339E-3</v>
      </c>
      <c r="N470" s="4"/>
    </row>
    <row r="471" spans="1:14" ht="13.5" thickBot="1" x14ac:dyDescent="0.25">
      <c r="A471" s="39">
        <f t="shared" si="49"/>
        <v>464</v>
      </c>
      <c r="B471" s="72">
        <f t="shared" si="50"/>
        <v>0</v>
      </c>
      <c r="C471" s="72">
        <f t="shared" si="51"/>
        <v>0</v>
      </c>
      <c r="D471" s="73">
        <f t="shared" si="52"/>
        <v>0</v>
      </c>
      <c r="E471" s="304">
        <f t="shared" si="53"/>
        <v>0</v>
      </c>
      <c r="F471" s="305"/>
      <c r="G471" s="306"/>
      <c r="H471" s="76"/>
      <c r="I471" s="5"/>
      <c r="J471" s="5"/>
      <c r="K471" s="5"/>
      <c r="L471" s="5">
        <f t="shared" si="54"/>
        <v>-403</v>
      </c>
      <c r="M471" s="6">
        <f t="shared" si="55"/>
        <v>8.6583333333333339E-3</v>
      </c>
      <c r="N471" s="4"/>
    </row>
    <row r="472" spans="1:14" ht="13.5" thickBot="1" x14ac:dyDescent="0.25">
      <c r="A472" s="39">
        <f t="shared" si="49"/>
        <v>465</v>
      </c>
      <c r="B472" s="72">
        <f t="shared" si="50"/>
        <v>0</v>
      </c>
      <c r="C472" s="72">
        <f t="shared" si="51"/>
        <v>0</v>
      </c>
      <c r="D472" s="73">
        <f t="shared" si="52"/>
        <v>0</v>
      </c>
      <c r="E472" s="304">
        <f t="shared" si="53"/>
        <v>0</v>
      </c>
      <c r="F472" s="305"/>
      <c r="G472" s="306"/>
      <c r="H472" s="76"/>
      <c r="I472" s="5"/>
      <c r="J472" s="5"/>
      <c r="K472" s="5"/>
      <c r="L472" s="5">
        <f t="shared" si="54"/>
        <v>-404</v>
      </c>
      <c r="M472" s="6">
        <f t="shared" si="55"/>
        <v>8.6583333333333339E-3</v>
      </c>
      <c r="N472" s="4"/>
    </row>
    <row r="473" spans="1:14" ht="13.5" thickBot="1" x14ac:dyDescent="0.25">
      <c r="A473" s="39">
        <f t="shared" si="49"/>
        <v>466</v>
      </c>
      <c r="B473" s="72">
        <f t="shared" si="50"/>
        <v>0</v>
      </c>
      <c r="C473" s="72">
        <f t="shared" si="51"/>
        <v>0</v>
      </c>
      <c r="D473" s="73">
        <f t="shared" si="52"/>
        <v>0</v>
      </c>
      <c r="E473" s="304">
        <f t="shared" si="53"/>
        <v>0</v>
      </c>
      <c r="F473" s="305"/>
      <c r="G473" s="306"/>
      <c r="H473" s="76"/>
      <c r="I473" s="5"/>
      <c r="J473" s="5"/>
      <c r="K473" s="5"/>
      <c r="L473" s="5">
        <f t="shared" si="54"/>
        <v>-405</v>
      </c>
      <c r="M473" s="6">
        <f t="shared" si="55"/>
        <v>8.6583333333333339E-3</v>
      </c>
      <c r="N473" s="4"/>
    </row>
    <row r="474" spans="1:14" ht="13.5" thickBot="1" x14ac:dyDescent="0.25">
      <c r="A474" s="39">
        <f t="shared" si="49"/>
        <v>467</v>
      </c>
      <c r="B474" s="72">
        <f t="shared" si="50"/>
        <v>0</v>
      </c>
      <c r="C474" s="72">
        <f t="shared" si="51"/>
        <v>0</v>
      </c>
      <c r="D474" s="73">
        <f t="shared" si="52"/>
        <v>0</v>
      </c>
      <c r="E474" s="304">
        <f t="shared" si="53"/>
        <v>0</v>
      </c>
      <c r="F474" s="305"/>
      <c r="G474" s="306"/>
      <c r="H474" s="76"/>
      <c r="I474" s="5"/>
      <c r="J474" s="5"/>
      <c r="K474" s="5"/>
      <c r="L474" s="5">
        <f t="shared" si="54"/>
        <v>-406</v>
      </c>
      <c r="M474" s="6">
        <f t="shared" si="55"/>
        <v>8.6583333333333339E-3</v>
      </c>
      <c r="N474" s="4"/>
    </row>
    <row r="475" spans="1:14" ht="13.5" thickBot="1" x14ac:dyDescent="0.25">
      <c r="A475" s="39">
        <f t="shared" si="49"/>
        <v>468</v>
      </c>
      <c r="B475" s="72">
        <f t="shared" si="50"/>
        <v>0</v>
      </c>
      <c r="C475" s="72">
        <f t="shared" si="51"/>
        <v>0</v>
      </c>
      <c r="D475" s="73">
        <f t="shared" si="52"/>
        <v>0</v>
      </c>
      <c r="E475" s="304">
        <f t="shared" si="53"/>
        <v>0</v>
      </c>
      <c r="F475" s="305"/>
      <c r="G475" s="306"/>
      <c r="H475" s="76"/>
      <c r="I475" s="5"/>
      <c r="J475" s="5"/>
      <c r="K475" s="5"/>
      <c r="L475" s="5">
        <f t="shared" si="54"/>
        <v>-407</v>
      </c>
      <c r="M475" s="6">
        <f t="shared" si="55"/>
        <v>8.6583333333333339E-3</v>
      </c>
      <c r="N475" s="4"/>
    </row>
    <row r="476" spans="1:14" ht="13.5" thickBot="1" x14ac:dyDescent="0.25">
      <c r="A476" s="39">
        <f t="shared" si="49"/>
        <v>469</v>
      </c>
      <c r="B476" s="72">
        <f t="shared" si="50"/>
        <v>0</v>
      </c>
      <c r="C476" s="72">
        <f t="shared" si="51"/>
        <v>0</v>
      </c>
      <c r="D476" s="73">
        <f t="shared" si="52"/>
        <v>0</v>
      </c>
      <c r="E476" s="304">
        <f t="shared" si="53"/>
        <v>0</v>
      </c>
      <c r="F476" s="305"/>
      <c r="G476" s="306"/>
      <c r="H476" s="76"/>
      <c r="I476" s="5"/>
      <c r="J476" s="5"/>
      <c r="K476" s="5"/>
      <c r="L476" s="5">
        <f t="shared" si="54"/>
        <v>-408</v>
      </c>
      <c r="M476" s="6">
        <f t="shared" si="55"/>
        <v>8.6583333333333339E-3</v>
      </c>
      <c r="N476" s="4"/>
    </row>
    <row r="477" spans="1:14" ht="13.5" thickBot="1" x14ac:dyDescent="0.25">
      <c r="A477" s="39">
        <f t="shared" si="49"/>
        <v>470</v>
      </c>
      <c r="B477" s="72">
        <f t="shared" si="50"/>
        <v>0</v>
      </c>
      <c r="C477" s="72">
        <f t="shared" si="51"/>
        <v>0</v>
      </c>
      <c r="D477" s="73">
        <f t="shared" si="52"/>
        <v>0</v>
      </c>
      <c r="E477" s="304">
        <f t="shared" si="53"/>
        <v>0</v>
      </c>
      <c r="F477" s="305"/>
      <c r="G477" s="306"/>
      <c r="H477" s="76"/>
      <c r="I477" s="5"/>
      <c r="J477" s="5"/>
      <c r="K477" s="5"/>
      <c r="L477" s="5">
        <f t="shared" si="54"/>
        <v>-409</v>
      </c>
      <c r="M477" s="6">
        <f t="shared" si="55"/>
        <v>8.6583333333333339E-3</v>
      </c>
      <c r="N477" s="4"/>
    </row>
    <row r="478" spans="1:14" ht="13.5" thickBot="1" x14ac:dyDescent="0.25">
      <c r="A478" s="39">
        <f t="shared" si="49"/>
        <v>471</v>
      </c>
      <c r="B478" s="72">
        <f t="shared" si="50"/>
        <v>0</v>
      </c>
      <c r="C478" s="72">
        <f t="shared" si="51"/>
        <v>0</v>
      </c>
      <c r="D478" s="73">
        <f t="shared" si="52"/>
        <v>0</v>
      </c>
      <c r="E478" s="304">
        <f t="shared" si="53"/>
        <v>0</v>
      </c>
      <c r="F478" s="305"/>
      <c r="G478" s="306"/>
      <c r="H478" s="76"/>
      <c r="I478" s="5"/>
      <c r="J478" s="5"/>
      <c r="K478" s="5"/>
      <c r="L478" s="5">
        <f t="shared" si="54"/>
        <v>-410</v>
      </c>
      <c r="M478" s="6">
        <f t="shared" si="55"/>
        <v>8.6583333333333339E-3</v>
      </c>
      <c r="N478" s="4"/>
    </row>
    <row r="479" spans="1:14" ht="13.5" thickBot="1" x14ac:dyDescent="0.25">
      <c r="A479" s="39">
        <f t="shared" si="49"/>
        <v>472</v>
      </c>
      <c r="B479" s="72">
        <f t="shared" si="50"/>
        <v>0</v>
      </c>
      <c r="C479" s="72">
        <f t="shared" si="51"/>
        <v>0</v>
      </c>
      <c r="D479" s="73">
        <f t="shared" si="52"/>
        <v>0</v>
      </c>
      <c r="E479" s="304">
        <f t="shared" si="53"/>
        <v>0</v>
      </c>
      <c r="F479" s="305"/>
      <c r="G479" s="306"/>
      <c r="H479" s="76"/>
      <c r="I479" s="5"/>
      <c r="J479" s="5"/>
      <c r="K479" s="5"/>
      <c r="L479" s="5">
        <f t="shared" si="54"/>
        <v>-411</v>
      </c>
      <c r="M479" s="6">
        <f t="shared" si="55"/>
        <v>8.6583333333333339E-3</v>
      </c>
      <c r="N479" s="4"/>
    </row>
    <row r="480" spans="1:14" ht="13.5" thickBot="1" x14ac:dyDescent="0.25">
      <c r="A480" s="39">
        <f t="shared" si="49"/>
        <v>473</v>
      </c>
      <c r="B480" s="72">
        <f t="shared" si="50"/>
        <v>0</v>
      </c>
      <c r="C480" s="72">
        <f t="shared" si="51"/>
        <v>0</v>
      </c>
      <c r="D480" s="73">
        <f t="shared" si="52"/>
        <v>0</v>
      </c>
      <c r="E480" s="304">
        <f t="shared" si="53"/>
        <v>0</v>
      </c>
      <c r="F480" s="305"/>
      <c r="G480" s="306"/>
      <c r="H480" s="76"/>
      <c r="I480" s="5"/>
      <c r="J480" s="5"/>
      <c r="K480" s="5"/>
      <c r="L480" s="5">
        <f t="shared" si="54"/>
        <v>-412</v>
      </c>
      <c r="M480" s="6">
        <f t="shared" si="55"/>
        <v>8.6583333333333339E-3</v>
      </c>
      <c r="N480" s="4"/>
    </row>
    <row r="481" spans="1:14" ht="13.5" thickBot="1" x14ac:dyDescent="0.25">
      <c r="A481" s="39">
        <f t="shared" si="49"/>
        <v>474</v>
      </c>
      <c r="B481" s="72">
        <f t="shared" si="50"/>
        <v>0</v>
      </c>
      <c r="C481" s="72">
        <f t="shared" si="51"/>
        <v>0</v>
      </c>
      <c r="D481" s="73">
        <f t="shared" si="52"/>
        <v>0</v>
      </c>
      <c r="E481" s="304">
        <f t="shared" si="53"/>
        <v>0</v>
      </c>
      <c r="F481" s="305"/>
      <c r="G481" s="306"/>
      <c r="H481" s="76"/>
      <c r="I481" s="5"/>
      <c r="J481" s="5"/>
      <c r="K481" s="5"/>
      <c r="L481" s="5">
        <f t="shared" si="54"/>
        <v>-413</v>
      </c>
      <c r="M481" s="6">
        <f t="shared" si="55"/>
        <v>8.6583333333333339E-3</v>
      </c>
      <c r="N481" s="4"/>
    </row>
    <row r="482" spans="1:14" ht="13.5" thickBot="1" x14ac:dyDescent="0.25">
      <c r="A482" s="39">
        <f t="shared" si="49"/>
        <v>475</v>
      </c>
      <c r="B482" s="72">
        <f t="shared" si="50"/>
        <v>0</v>
      </c>
      <c r="C482" s="72">
        <f t="shared" si="51"/>
        <v>0</v>
      </c>
      <c r="D482" s="73">
        <f t="shared" si="52"/>
        <v>0</v>
      </c>
      <c r="E482" s="304">
        <f t="shared" si="53"/>
        <v>0</v>
      </c>
      <c r="F482" s="305"/>
      <c r="G482" s="306"/>
      <c r="H482" s="76"/>
      <c r="I482" s="5"/>
      <c r="J482" s="5"/>
      <c r="K482" s="5"/>
      <c r="L482" s="5">
        <f t="shared" si="54"/>
        <v>-414</v>
      </c>
      <c r="M482" s="6">
        <f t="shared" si="55"/>
        <v>8.6583333333333339E-3</v>
      </c>
      <c r="N482" s="4"/>
    </row>
    <row r="483" spans="1:14" ht="13.5" thickBot="1" x14ac:dyDescent="0.25">
      <c r="A483" s="39">
        <f t="shared" si="49"/>
        <v>476</v>
      </c>
      <c r="B483" s="72">
        <f t="shared" si="50"/>
        <v>0</v>
      </c>
      <c r="C483" s="72">
        <f t="shared" si="51"/>
        <v>0</v>
      </c>
      <c r="D483" s="73">
        <f t="shared" si="52"/>
        <v>0</v>
      </c>
      <c r="E483" s="304">
        <f t="shared" si="53"/>
        <v>0</v>
      </c>
      <c r="F483" s="305"/>
      <c r="G483" s="306"/>
      <c r="H483" s="76"/>
      <c r="I483" s="5"/>
      <c r="J483" s="5"/>
      <c r="K483" s="5"/>
      <c r="L483" s="5">
        <f t="shared" si="54"/>
        <v>-415</v>
      </c>
      <c r="M483" s="6">
        <f t="shared" si="55"/>
        <v>8.6583333333333339E-3</v>
      </c>
      <c r="N483" s="4"/>
    </row>
    <row r="484" spans="1:14" ht="13.5" thickBot="1" x14ac:dyDescent="0.25">
      <c r="A484" s="39">
        <f t="shared" si="49"/>
        <v>477</v>
      </c>
      <c r="B484" s="72">
        <f t="shared" si="50"/>
        <v>0</v>
      </c>
      <c r="C484" s="72">
        <f t="shared" si="51"/>
        <v>0</v>
      </c>
      <c r="D484" s="73">
        <f t="shared" si="52"/>
        <v>0</v>
      </c>
      <c r="E484" s="304">
        <f t="shared" si="53"/>
        <v>0</v>
      </c>
      <c r="F484" s="305"/>
      <c r="G484" s="306"/>
      <c r="H484" s="76"/>
      <c r="I484" s="5"/>
      <c r="J484" s="5"/>
      <c r="K484" s="5"/>
      <c r="L484" s="5">
        <f t="shared" si="54"/>
        <v>-416</v>
      </c>
      <c r="M484" s="6">
        <f t="shared" si="55"/>
        <v>8.6583333333333339E-3</v>
      </c>
      <c r="N484" s="4"/>
    </row>
    <row r="485" spans="1:14" ht="13.5" thickBot="1" x14ac:dyDescent="0.25">
      <c r="A485" s="39">
        <f t="shared" si="49"/>
        <v>478</v>
      </c>
      <c r="B485" s="72">
        <f t="shared" si="50"/>
        <v>0</v>
      </c>
      <c r="C485" s="72">
        <f t="shared" si="51"/>
        <v>0</v>
      </c>
      <c r="D485" s="73">
        <f t="shared" si="52"/>
        <v>0</v>
      </c>
      <c r="E485" s="304">
        <f t="shared" si="53"/>
        <v>0</v>
      </c>
      <c r="F485" s="305"/>
      <c r="G485" s="306"/>
      <c r="H485" s="76"/>
      <c r="I485" s="5"/>
      <c r="J485" s="5"/>
      <c r="K485" s="5"/>
      <c r="L485" s="5">
        <f t="shared" si="54"/>
        <v>-417</v>
      </c>
      <c r="M485" s="6">
        <f t="shared" si="55"/>
        <v>8.6583333333333339E-3</v>
      </c>
      <c r="N485" s="4"/>
    </row>
    <row r="486" spans="1:14" ht="13.5" thickBot="1" x14ac:dyDescent="0.25">
      <c r="A486" s="39">
        <f t="shared" si="49"/>
        <v>479</v>
      </c>
      <c r="B486" s="72">
        <f t="shared" si="50"/>
        <v>0</v>
      </c>
      <c r="C486" s="72">
        <f t="shared" si="51"/>
        <v>0</v>
      </c>
      <c r="D486" s="73">
        <f t="shared" si="52"/>
        <v>0</v>
      </c>
      <c r="E486" s="304">
        <f t="shared" si="53"/>
        <v>0</v>
      </c>
      <c r="F486" s="305"/>
      <c r="G486" s="306"/>
      <c r="H486" s="76"/>
      <c r="I486" s="5"/>
      <c r="J486" s="5"/>
      <c r="K486" s="5"/>
      <c r="L486" s="5">
        <f t="shared" si="54"/>
        <v>-418</v>
      </c>
      <c r="M486" s="6">
        <f t="shared" si="55"/>
        <v>8.6583333333333339E-3</v>
      </c>
      <c r="N486" s="4"/>
    </row>
    <row r="487" spans="1:14" ht="13.5" thickBot="1" x14ac:dyDescent="0.25">
      <c r="A487" s="39">
        <f t="shared" si="49"/>
        <v>480</v>
      </c>
      <c r="B487" s="72">
        <f t="shared" si="50"/>
        <v>0</v>
      </c>
      <c r="C487" s="72">
        <f t="shared" si="51"/>
        <v>0</v>
      </c>
      <c r="D487" s="73">
        <f t="shared" si="52"/>
        <v>0</v>
      </c>
      <c r="E487" s="304">
        <f t="shared" si="53"/>
        <v>0</v>
      </c>
      <c r="F487" s="305"/>
      <c r="G487" s="306"/>
      <c r="H487" s="76"/>
      <c r="I487" s="5"/>
      <c r="J487" s="5"/>
      <c r="K487" s="5"/>
      <c r="L487" s="5">
        <f t="shared" si="54"/>
        <v>-419</v>
      </c>
      <c r="M487" s="6">
        <f t="shared" si="55"/>
        <v>8.6583333333333339E-3</v>
      </c>
      <c r="N487" s="4"/>
    </row>
    <row r="488" spans="1:14" ht="13.5" thickBot="1" x14ac:dyDescent="0.25">
      <c r="A488" s="39">
        <f t="shared" si="49"/>
        <v>481</v>
      </c>
      <c r="B488" s="72">
        <f t="shared" si="50"/>
        <v>0</v>
      </c>
      <c r="C488" s="72">
        <f t="shared" si="51"/>
        <v>0</v>
      </c>
      <c r="D488" s="73">
        <f t="shared" si="52"/>
        <v>0</v>
      </c>
      <c r="E488" s="304">
        <f t="shared" si="53"/>
        <v>0</v>
      </c>
      <c r="F488" s="305"/>
      <c r="G488" s="306"/>
      <c r="H488" s="76"/>
      <c r="I488" s="5"/>
      <c r="J488" s="5"/>
      <c r="K488" s="5"/>
      <c r="L488" s="5">
        <f t="shared" si="54"/>
        <v>-420</v>
      </c>
      <c r="M488" s="6">
        <f t="shared" si="55"/>
        <v>8.6583333333333339E-3</v>
      </c>
      <c r="N488" s="4"/>
    </row>
    <row r="489" spans="1:14" ht="13.5" thickBot="1" x14ac:dyDescent="0.25">
      <c r="A489" s="39">
        <f t="shared" si="49"/>
        <v>482</v>
      </c>
      <c r="B489" s="72">
        <f t="shared" si="50"/>
        <v>0</v>
      </c>
      <c r="C489" s="72">
        <f t="shared" si="51"/>
        <v>0</v>
      </c>
      <c r="D489" s="73">
        <f t="shared" si="52"/>
        <v>0</v>
      </c>
      <c r="E489" s="304">
        <f t="shared" si="53"/>
        <v>0</v>
      </c>
      <c r="F489" s="305"/>
      <c r="G489" s="306"/>
      <c r="H489" s="76"/>
      <c r="I489" s="5"/>
      <c r="J489" s="5"/>
      <c r="K489" s="5"/>
      <c r="L489" s="5">
        <f t="shared" si="54"/>
        <v>-421</v>
      </c>
      <c r="M489" s="6">
        <f t="shared" si="55"/>
        <v>8.6583333333333339E-3</v>
      </c>
      <c r="N489" s="4"/>
    </row>
    <row r="490" spans="1:14" ht="13.5" thickBot="1" x14ac:dyDescent="0.25">
      <c r="A490" s="39">
        <f t="shared" si="49"/>
        <v>483</v>
      </c>
      <c r="B490" s="72">
        <f t="shared" si="50"/>
        <v>0</v>
      </c>
      <c r="C490" s="72">
        <f t="shared" si="51"/>
        <v>0</v>
      </c>
      <c r="D490" s="73">
        <f t="shared" si="52"/>
        <v>0</v>
      </c>
      <c r="E490" s="304">
        <f t="shared" si="53"/>
        <v>0</v>
      </c>
      <c r="F490" s="305"/>
      <c r="G490" s="306"/>
      <c r="H490" s="76"/>
      <c r="I490" s="5"/>
      <c r="J490" s="5"/>
      <c r="K490" s="5"/>
      <c r="L490" s="5">
        <f t="shared" si="54"/>
        <v>-422</v>
      </c>
      <c r="M490" s="6">
        <f t="shared" si="55"/>
        <v>8.6583333333333339E-3</v>
      </c>
      <c r="N490" s="4"/>
    </row>
    <row r="491" spans="1:14" ht="13.5" thickBot="1" x14ac:dyDescent="0.25">
      <c r="A491" s="39">
        <f t="shared" si="49"/>
        <v>484</v>
      </c>
      <c r="B491" s="72">
        <f t="shared" si="50"/>
        <v>0</v>
      </c>
      <c r="C491" s="72">
        <f t="shared" si="51"/>
        <v>0</v>
      </c>
      <c r="D491" s="73">
        <f t="shared" si="52"/>
        <v>0</v>
      </c>
      <c r="E491" s="304">
        <f t="shared" si="53"/>
        <v>0</v>
      </c>
      <c r="F491" s="305"/>
      <c r="G491" s="306"/>
      <c r="H491" s="76"/>
      <c r="I491" s="5"/>
      <c r="J491" s="5"/>
      <c r="K491" s="5"/>
      <c r="L491" s="5">
        <f t="shared" si="54"/>
        <v>-423</v>
      </c>
      <c r="M491" s="6">
        <f t="shared" si="55"/>
        <v>8.6583333333333339E-3</v>
      </c>
      <c r="N491" s="4"/>
    </row>
    <row r="492" spans="1:14" ht="13.5" thickBot="1" x14ac:dyDescent="0.25">
      <c r="A492" s="39">
        <f t="shared" si="49"/>
        <v>485</v>
      </c>
      <c r="B492" s="72">
        <f t="shared" si="50"/>
        <v>0</v>
      </c>
      <c r="C492" s="72">
        <f t="shared" si="51"/>
        <v>0</v>
      </c>
      <c r="D492" s="73">
        <f t="shared" si="52"/>
        <v>0</v>
      </c>
      <c r="E492" s="304">
        <f t="shared" si="53"/>
        <v>0</v>
      </c>
      <c r="F492" s="305"/>
      <c r="G492" s="306"/>
      <c r="H492" s="76"/>
      <c r="I492" s="5"/>
      <c r="J492" s="5"/>
      <c r="K492" s="5"/>
      <c r="L492" s="5">
        <f t="shared" si="54"/>
        <v>-424</v>
      </c>
      <c r="M492" s="6">
        <f t="shared" si="55"/>
        <v>8.6583333333333339E-3</v>
      </c>
      <c r="N492" s="4"/>
    </row>
    <row r="493" spans="1:14" ht="13.5" thickBot="1" x14ac:dyDescent="0.25">
      <c r="A493" s="39">
        <f t="shared" si="49"/>
        <v>486</v>
      </c>
      <c r="B493" s="72">
        <f t="shared" si="50"/>
        <v>0</v>
      </c>
      <c r="C493" s="72">
        <f t="shared" si="51"/>
        <v>0</v>
      </c>
      <c r="D493" s="73">
        <f t="shared" si="52"/>
        <v>0</v>
      </c>
      <c r="E493" s="304">
        <f t="shared" si="53"/>
        <v>0</v>
      </c>
      <c r="F493" s="305"/>
      <c r="G493" s="306"/>
      <c r="H493" s="76"/>
      <c r="I493" s="5"/>
      <c r="J493" s="5"/>
      <c r="K493" s="5"/>
      <c r="L493" s="5">
        <f t="shared" si="54"/>
        <v>-425</v>
      </c>
      <c r="M493" s="6">
        <f t="shared" si="55"/>
        <v>8.6583333333333339E-3</v>
      </c>
      <c r="N493" s="4"/>
    </row>
    <row r="494" spans="1:14" ht="13.5" thickBot="1" x14ac:dyDescent="0.25">
      <c r="A494" s="39">
        <f t="shared" si="49"/>
        <v>487</v>
      </c>
      <c r="B494" s="72">
        <f t="shared" si="50"/>
        <v>0</v>
      </c>
      <c r="C494" s="72">
        <f t="shared" si="51"/>
        <v>0</v>
      </c>
      <c r="D494" s="73">
        <f t="shared" si="52"/>
        <v>0</v>
      </c>
      <c r="E494" s="304">
        <f t="shared" si="53"/>
        <v>0</v>
      </c>
      <c r="F494" s="305"/>
      <c r="G494" s="306"/>
      <c r="H494" s="76"/>
      <c r="I494" s="5"/>
      <c r="J494" s="5"/>
      <c r="K494" s="5"/>
      <c r="L494" s="5">
        <f t="shared" si="54"/>
        <v>-426</v>
      </c>
      <c r="M494" s="6">
        <f t="shared" si="55"/>
        <v>8.6583333333333339E-3</v>
      </c>
      <c r="N494" s="4"/>
    </row>
    <row r="495" spans="1:14" ht="13.5" thickBot="1" x14ac:dyDescent="0.25">
      <c r="A495" s="39">
        <f t="shared" ref="A495:A558" si="56">A494+1</f>
        <v>488</v>
      </c>
      <c r="B495" s="72">
        <f t="shared" ref="B495:B558" si="57">IF(OR(B494&lt;0,B494&lt;E494),0,(IF(H494=0,B494-D494,B494-H494-D494)))</f>
        <v>0</v>
      </c>
      <c r="C495" s="72">
        <f t="shared" ref="C495:C558" si="58">B495*M495</f>
        <v>0</v>
      </c>
      <c r="D495" s="73">
        <f t="shared" ref="D495:D558" si="59">IF(B495&lt;=D494,B495,E495-C495)</f>
        <v>0</v>
      </c>
      <c r="E495" s="304">
        <f t="shared" ref="E495:E558" si="60">IF(B495&lt;=D494,B495+C495,IF($L$3=1,B495*(M495/(1-(1+M495)^-(L495-0))),$B$3*($M$8/(1-(1+$M$8)^-($L$8-0)))))</f>
        <v>0</v>
      </c>
      <c r="F495" s="305"/>
      <c r="G495" s="306"/>
      <c r="H495" s="76"/>
      <c r="I495" s="5"/>
      <c r="J495" s="5"/>
      <c r="K495" s="5"/>
      <c r="L495" s="5">
        <f t="shared" ref="L495:L558" si="61">L494-1</f>
        <v>-427</v>
      </c>
      <c r="M495" s="6">
        <f t="shared" ref="M495:M558" si="62">M494</f>
        <v>8.6583333333333339E-3</v>
      </c>
      <c r="N495" s="4"/>
    </row>
    <row r="496" spans="1:14" ht="13.5" thickBot="1" x14ac:dyDescent="0.25">
      <c r="A496" s="39">
        <f t="shared" si="56"/>
        <v>489</v>
      </c>
      <c r="B496" s="72">
        <f t="shared" si="57"/>
        <v>0</v>
      </c>
      <c r="C496" s="72">
        <f t="shared" si="58"/>
        <v>0</v>
      </c>
      <c r="D496" s="73">
        <f t="shared" si="59"/>
        <v>0</v>
      </c>
      <c r="E496" s="304">
        <f t="shared" si="60"/>
        <v>0</v>
      </c>
      <c r="F496" s="305"/>
      <c r="G496" s="306"/>
      <c r="H496" s="76"/>
      <c r="I496" s="5"/>
      <c r="J496" s="5"/>
      <c r="K496" s="5"/>
      <c r="L496" s="5">
        <f t="shared" si="61"/>
        <v>-428</v>
      </c>
      <c r="M496" s="6">
        <f t="shared" si="62"/>
        <v>8.6583333333333339E-3</v>
      </c>
      <c r="N496" s="4"/>
    </row>
    <row r="497" spans="1:14" ht="13.5" thickBot="1" x14ac:dyDescent="0.25">
      <c r="A497" s="39">
        <f t="shared" si="56"/>
        <v>490</v>
      </c>
      <c r="B497" s="72">
        <f t="shared" si="57"/>
        <v>0</v>
      </c>
      <c r="C497" s="72">
        <f t="shared" si="58"/>
        <v>0</v>
      </c>
      <c r="D497" s="73">
        <f t="shared" si="59"/>
        <v>0</v>
      </c>
      <c r="E497" s="304">
        <f t="shared" si="60"/>
        <v>0</v>
      </c>
      <c r="F497" s="305"/>
      <c r="G497" s="306"/>
      <c r="H497" s="76"/>
      <c r="I497" s="5"/>
      <c r="J497" s="5"/>
      <c r="K497" s="5"/>
      <c r="L497" s="5">
        <f t="shared" si="61"/>
        <v>-429</v>
      </c>
      <c r="M497" s="6">
        <f t="shared" si="62"/>
        <v>8.6583333333333339E-3</v>
      </c>
      <c r="N497" s="4"/>
    </row>
    <row r="498" spans="1:14" ht="13.5" thickBot="1" x14ac:dyDescent="0.25">
      <c r="A498" s="39">
        <f t="shared" si="56"/>
        <v>491</v>
      </c>
      <c r="B498" s="72">
        <f t="shared" si="57"/>
        <v>0</v>
      </c>
      <c r="C498" s="72">
        <f t="shared" si="58"/>
        <v>0</v>
      </c>
      <c r="D498" s="73">
        <f t="shared" si="59"/>
        <v>0</v>
      </c>
      <c r="E498" s="304">
        <f t="shared" si="60"/>
        <v>0</v>
      </c>
      <c r="F498" s="305"/>
      <c r="G498" s="306"/>
      <c r="H498" s="76"/>
      <c r="I498" s="5"/>
      <c r="J498" s="5"/>
      <c r="K498" s="5"/>
      <c r="L498" s="5">
        <f t="shared" si="61"/>
        <v>-430</v>
      </c>
      <c r="M498" s="6">
        <f t="shared" si="62"/>
        <v>8.6583333333333339E-3</v>
      </c>
      <c r="N498" s="4"/>
    </row>
    <row r="499" spans="1:14" ht="13.5" thickBot="1" x14ac:dyDescent="0.25">
      <c r="A499" s="39">
        <f t="shared" si="56"/>
        <v>492</v>
      </c>
      <c r="B499" s="72">
        <f t="shared" si="57"/>
        <v>0</v>
      </c>
      <c r="C499" s="72">
        <f t="shared" si="58"/>
        <v>0</v>
      </c>
      <c r="D499" s="73">
        <f t="shared" si="59"/>
        <v>0</v>
      </c>
      <c r="E499" s="304">
        <f t="shared" si="60"/>
        <v>0</v>
      </c>
      <c r="F499" s="305"/>
      <c r="G499" s="306"/>
      <c r="H499" s="76"/>
      <c r="I499" s="5"/>
      <c r="J499" s="5"/>
      <c r="K499" s="5"/>
      <c r="L499" s="5">
        <f t="shared" si="61"/>
        <v>-431</v>
      </c>
      <c r="M499" s="6">
        <f t="shared" si="62"/>
        <v>8.6583333333333339E-3</v>
      </c>
      <c r="N499" s="4"/>
    </row>
    <row r="500" spans="1:14" ht="13.5" thickBot="1" x14ac:dyDescent="0.25">
      <c r="A500" s="39">
        <f t="shared" si="56"/>
        <v>493</v>
      </c>
      <c r="B500" s="72">
        <f t="shared" si="57"/>
        <v>0</v>
      </c>
      <c r="C500" s="72">
        <f t="shared" si="58"/>
        <v>0</v>
      </c>
      <c r="D500" s="73">
        <f t="shared" si="59"/>
        <v>0</v>
      </c>
      <c r="E500" s="304">
        <f t="shared" si="60"/>
        <v>0</v>
      </c>
      <c r="F500" s="305"/>
      <c r="G500" s="306"/>
      <c r="H500" s="76"/>
      <c r="I500" s="5"/>
      <c r="J500" s="5"/>
      <c r="K500" s="5"/>
      <c r="L500" s="5">
        <f t="shared" si="61"/>
        <v>-432</v>
      </c>
      <c r="M500" s="6">
        <f t="shared" si="62"/>
        <v>8.6583333333333339E-3</v>
      </c>
      <c r="N500" s="4"/>
    </row>
    <row r="501" spans="1:14" ht="13.5" thickBot="1" x14ac:dyDescent="0.25">
      <c r="A501" s="39">
        <f t="shared" si="56"/>
        <v>494</v>
      </c>
      <c r="B501" s="72">
        <f t="shared" si="57"/>
        <v>0</v>
      </c>
      <c r="C501" s="72">
        <f t="shared" si="58"/>
        <v>0</v>
      </c>
      <c r="D501" s="73">
        <f t="shared" si="59"/>
        <v>0</v>
      </c>
      <c r="E501" s="304">
        <f t="shared" si="60"/>
        <v>0</v>
      </c>
      <c r="F501" s="305"/>
      <c r="G501" s="306"/>
      <c r="H501" s="76"/>
      <c r="I501" s="5"/>
      <c r="J501" s="5"/>
      <c r="K501" s="5"/>
      <c r="L501" s="5">
        <f t="shared" si="61"/>
        <v>-433</v>
      </c>
      <c r="M501" s="6">
        <f t="shared" si="62"/>
        <v>8.6583333333333339E-3</v>
      </c>
      <c r="N501" s="4"/>
    </row>
    <row r="502" spans="1:14" ht="13.5" thickBot="1" x14ac:dyDescent="0.25">
      <c r="A502" s="39">
        <f t="shared" si="56"/>
        <v>495</v>
      </c>
      <c r="B502" s="72">
        <f t="shared" si="57"/>
        <v>0</v>
      </c>
      <c r="C502" s="72">
        <f t="shared" si="58"/>
        <v>0</v>
      </c>
      <c r="D502" s="73">
        <f t="shared" si="59"/>
        <v>0</v>
      </c>
      <c r="E502" s="304">
        <f t="shared" si="60"/>
        <v>0</v>
      </c>
      <c r="F502" s="305"/>
      <c r="G502" s="306"/>
      <c r="H502" s="76"/>
      <c r="I502" s="5"/>
      <c r="J502" s="5"/>
      <c r="K502" s="5"/>
      <c r="L502" s="5">
        <f t="shared" si="61"/>
        <v>-434</v>
      </c>
      <c r="M502" s="6">
        <f t="shared" si="62"/>
        <v>8.6583333333333339E-3</v>
      </c>
      <c r="N502" s="4"/>
    </row>
    <row r="503" spans="1:14" ht="13.5" thickBot="1" x14ac:dyDescent="0.25">
      <c r="A503" s="39">
        <f t="shared" si="56"/>
        <v>496</v>
      </c>
      <c r="B503" s="72">
        <f t="shared" si="57"/>
        <v>0</v>
      </c>
      <c r="C503" s="72">
        <f t="shared" si="58"/>
        <v>0</v>
      </c>
      <c r="D503" s="73">
        <f t="shared" si="59"/>
        <v>0</v>
      </c>
      <c r="E503" s="304">
        <f t="shared" si="60"/>
        <v>0</v>
      </c>
      <c r="F503" s="305"/>
      <c r="G503" s="306"/>
      <c r="H503" s="76"/>
      <c r="I503" s="5"/>
      <c r="J503" s="5"/>
      <c r="K503" s="5"/>
      <c r="L503" s="5">
        <f t="shared" si="61"/>
        <v>-435</v>
      </c>
      <c r="M503" s="6">
        <f t="shared" si="62"/>
        <v>8.6583333333333339E-3</v>
      </c>
      <c r="N503" s="4"/>
    </row>
    <row r="504" spans="1:14" ht="13.5" thickBot="1" x14ac:dyDescent="0.25">
      <c r="A504" s="39">
        <f t="shared" si="56"/>
        <v>497</v>
      </c>
      <c r="B504" s="72">
        <f t="shared" si="57"/>
        <v>0</v>
      </c>
      <c r="C504" s="72">
        <f t="shared" si="58"/>
        <v>0</v>
      </c>
      <c r="D504" s="73">
        <f t="shared" si="59"/>
        <v>0</v>
      </c>
      <c r="E504" s="304">
        <f t="shared" si="60"/>
        <v>0</v>
      </c>
      <c r="F504" s="305"/>
      <c r="G504" s="306"/>
      <c r="H504" s="76"/>
      <c r="I504" s="5"/>
      <c r="J504" s="5"/>
      <c r="K504" s="5"/>
      <c r="L504" s="5">
        <f t="shared" si="61"/>
        <v>-436</v>
      </c>
      <c r="M504" s="6">
        <f t="shared" si="62"/>
        <v>8.6583333333333339E-3</v>
      </c>
      <c r="N504" s="4"/>
    </row>
    <row r="505" spans="1:14" ht="13.5" thickBot="1" x14ac:dyDescent="0.25">
      <c r="A505" s="39">
        <f t="shared" si="56"/>
        <v>498</v>
      </c>
      <c r="B505" s="72">
        <f t="shared" si="57"/>
        <v>0</v>
      </c>
      <c r="C505" s="72">
        <f t="shared" si="58"/>
        <v>0</v>
      </c>
      <c r="D505" s="73">
        <f t="shared" si="59"/>
        <v>0</v>
      </c>
      <c r="E505" s="304">
        <f t="shared" si="60"/>
        <v>0</v>
      </c>
      <c r="F505" s="305"/>
      <c r="G505" s="306"/>
      <c r="H505" s="76"/>
      <c r="I505" s="5"/>
      <c r="J505" s="5"/>
      <c r="K505" s="5"/>
      <c r="L505" s="5">
        <f t="shared" si="61"/>
        <v>-437</v>
      </c>
      <c r="M505" s="6">
        <f t="shared" si="62"/>
        <v>8.6583333333333339E-3</v>
      </c>
      <c r="N505" s="4"/>
    </row>
    <row r="506" spans="1:14" ht="13.5" thickBot="1" x14ac:dyDescent="0.25">
      <c r="A506" s="39">
        <f t="shared" si="56"/>
        <v>499</v>
      </c>
      <c r="B506" s="72">
        <f t="shared" si="57"/>
        <v>0</v>
      </c>
      <c r="C506" s="72">
        <f t="shared" si="58"/>
        <v>0</v>
      </c>
      <c r="D506" s="73">
        <f t="shared" si="59"/>
        <v>0</v>
      </c>
      <c r="E506" s="304">
        <f t="shared" si="60"/>
        <v>0</v>
      </c>
      <c r="F506" s="305"/>
      <c r="G506" s="306"/>
      <c r="H506" s="76"/>
      <c r="I506" s="5"/>
      <c r="J506" s="5"/>
      <c r="K506" s="5"/>
      <c r="L506" s="5">
        <f t="shared" si="61"/>
        <v>-438</v>
      </c>
      <c r="M506" s="6">
        <f t="shared" si="62"/>
        <v>8.6583333333333339E-3</v>
      </c>
      <c r="N506" s="4"/>
    </row>
    <row r="507" spans="1:14" ht="13.5" thickBot="1" x14ac:dyDescent="0.25">
      <c r="A507" s="39">
        <f t="shared" si="56"/>
        <v>500</v>
      </c>
      <c r="B507" s="72">
        <f t="shared" si="57"/>
        <v>0</v>
      </c>
      <c r="C507" s="72">
        <f t="shared" si="58"/>
        <v>0</v>
      </c>
      <c r="D507" s="73">
        <f t="shared" si="59"/>
        <v>0</v>
      </c>
      <c r="E507" s="304">
        <f t="shared" si="60"/>
        <v>0</v>
      </c>
      <c r="F507" s="305"/>
      <c r="G507" s="306"/>
      <c r="H507" s="76"/>
      <c r="I507" s="5"/>
      <c r="J507" s="5"/>
      <c r="K507" s="5"/>
      <c r="L507" s="5">
        <f t="shared" si="61"/>
        <v>-439</v>
      </c>
      <c r="M507" s="6">
        <f t="shared" si="62"/>
        <v>8.6583333333333339E-3</v>
      </c>
      <c r="N507" s="4"/>
    </row>
    <row r="508" spans="1:14" ht="13.5" thickBot="1" x14ac:dyDescent="0.25">
      <c r="A508" s="39">
        <f t="shared" si="56"/>
        <v>501</v>
      </c>
      <c r="B508" s="72">
        <f t="shared" si="57"/>
        <v>0</v>
      </c>
      <c r="C508" s="72">
        <f t="shared" si="58"/>
        <v>0</v>
      </c>
      <c r="D508" s="73">
        <f t="shared" si="59"/>
        <v>0</v>
      </c>
      <c r="E508" s="304">
        <f t="shared" si="60"/>
        <v>0</v>
      </c>
      <c r="F508" s="305"/>
      <c r="G508" s="306"/>
      <c r="H508" s="76"/>
      <c r="I508" s="5"/>
      <c r="J508" s="5"/>
      <c r="K508" s="5"/>
      <c r="L508" s="5">
        <f t="shared" si="61"/>
        <v>-440</v>
      </c>
      <c r="M508" s="6">
        <f t="shared" si="62"/>
        <v>8.6583333333333339E-3</v>
      </c>
      <c r="N508" s="4"/>
    </row>
    <row r="509" spans="1:14" ht="13.5" thickBot="1" x14ac:dyDescent="0.25">
      <c r="A509" s="39">
        <f t="shared" si="56"/>
        <v>502</v>
      </c>
      <c r="B509" s="72">
        <f t="shared" si="57"/>
        <v>0</v>
      </c>
      <c r="C509" s="72">
        <f t="shared" si="58"/>
        <v>0</v>
      </c>
      <c r="D509" s="73">
        <f t="shared" si="59"/>
        <v>0</v>
      </c>
      <c r="E509" s="304">
        <f t="shared" si="60"/>
        <v>0</v>
      </c>
      <c r="F509" s="305"/>
      <c r="G509" s="306"/>
      <c r="H509" s="76"/>
      <c r="I509" s="5"/>
      <c r="J509" s="5"/>
      <c r="K509" s="5"/>
      <c r="L509" s="5">
        <f t="shared" si="61"/>
        <v>-441</v>
      </c>
      <c r="M509" s="6">
        <f t="shared" si="62"/>
        <v>8.6583333333333339E-3</v>
      </c>
      <c r="N509" s="4"/>
    </row>
    <row r="510" spans="1:14" ht="13.5" thickBot="1" x14ac:dyDescent="0.25">
      <c r="A510" s="39">
        <f t="shared" si="56"/>
        <v>503</v>
      </c>
      <c r="B510" s="72">
        <f t="shared" si="57"/>
        <v>0</v>
      </c>
      <c r="C510" s="72">
        <f t="shared" si="58"/>
        <v>0</v>
      </c>
      <c r="D510" s="73">
        <f t="shared" si="59"/>
        <v>0</v>
      </c>
      <c r="E510" s="304">
        <f t="shared" si="60"/>
        <v>0</v>
      </c>
      <c r="F510" s="305"/>
      <c r="G510" s="306"/>
      <c r="H510" s="76"/>
      <c r="I510" s="5"/>
      <c r="J510" s="5"/>
      <c r="K510" s="5"/>
      <c r="L510" s="5">
        <f t="shared" si="61"/>
        <v>-442</v>
      </c>
      <c r="M510" s="6">
        <f t="shared" si="62"/>
        <v>8.6583333333333339E-3</v>
      </c>
      <c r="N510" s="4"/>
    </row>
    <row r="511" spans="1:14" ht="13.5" thickBot="1" x14ac:dyDescent="0.25">
      <c r="A511" s="39">
        <f t="shared" si="56"/>
        <v>504</v>
      </c>
      <c r="B511" s="72">
        <f t="shared" si="57"/>
        <v>0</v>
      </c>
      <c r="C511" s="72">
        <f t="shared" si="58"/>
        <v>0</v>
      </c>
      <c r="D511" s="73">
        <f t="shared" si="59"/>
        <v>0</v>
      </c>
      <c r="E511" s="304">
        <f t="shared" si="60"/>
        <v>0</v>
      </c>
      <c r="F511" s="305"/>
      <c r="G511" s="306"/>
      <c r="H511" s="76"/>
      <c r="I511" s="5"/>
      <c r="J511" s="5"/>
      <c r="K511" s="5"/>
      <c r="L511" s="5">
        <f t="shared" si="61"/>
        <v>-443</v>
      </c>
      <c r="M511" s="6">
        <f t="shared" si="62"/>
        <v>8.6583333333333339E-3</v>
      </c>
      <c r="N511" s="4"/>
    </row>
    <row r="512" spans="1:14" ht="13.5" thickBot="1" x14ac:dyDescent="0.25">
      <c r="A512" s="39">
        <f t="shared" si="56"/>
        <v>505</v>
      </c>
      <c r="B512" s="72">
        <f t="shared" si="57"/>
        <v>0</v>
      </c>
      <c r="C512" s="72">
        <f t="shared" si="58"/>
        <v>0</v>
      </c>
      <c r="D512" s="73">
        <f t="shared" si="59"/>
        <v>0</v>
      </c>
      <c r="E512" s="304">
        <f t="shared" si="60"/>
        <v>0</v>
      </c>
      <c r="F512" s="305"/>
      <c r="G512" s="306"/>
      <c r="H512" s="76"/>
      <c r="I512" s="5"/>
      <c r="J512" s="5"/>
      <c r="K512" s="5"/>
      <c r="L512" s="5">
        <f t="shared" si="61"/>
        <v>-444</v>
      </c>
      <c r="M512" s="6">
        <f t="shared" si="62"/>
        <v>8.6583333333333339E-3</v>
      </c>
      <c r="N512" s="4"/>
    </row>
    <row r="513" spans="1:14" ht="13.5" thickBot="1" x14ac:dyDescent="0.25">
      <c r="A513" s="39">
        <f t="shared" si="56"/>
        <v>506</v>
      </c>
      <c r="B513" s="72">
        <f t="shared" si="57"/>
        <v>0</v>
      </c>
      <c r="C513" s="72">
        <f t="shared" si="58"/>
        <v>0</v>
      </c>
      <c r="D513" s="73">
        <f t="shared" si="59"/>
        <v>0</v>
      </c>
      <c r="E513" s="304">
        <f t="shared" si="60"/>
        <v>0</v>
      </c>
      <c r="F513" s="305"/>
      <c r="G513" s="306"/>
      <c r="H513" s="76"/>
      <c r="I513" s="5"/>
      <c r="J513" s="5"/>
      <c r="K513" s="5"/>
      <c r="L513" s="5">
        <f t="shared" si="61"/>
        <v>-445</v>
      </c>
      <c r="M513" s="6">
        <f t="shared" si="62"/>
        <v>8.6583333333333339E-3</v>
      </c>
      <c r="N513" s="4"/>
    </row>
    <row r="514" spans="1:14" ht="13.5" thickBot="1" x14ac:dyDescent="0.25">
      <c r="A514" s="39">
        <f t="shared" si="56"/>
        <v>507</v>
      </c>
      <c r="B514" s="72">
        <f t="shared" si="57"/>
        <v>0</v>
      </c>
      <c r="C514" s="72">
        <f t="shared" si="58"/>
        <v>0</v>
      </c>
      <c r="D514" s="73">
        <f t="shared" si="59"/>
        <v>0</v>
      </c>
      <c r="E514" s="304">
        <f t="shared" si="60"/>
        <v>0</v>
      </c>
      <c r="F514" s="305"/>
      <c r="G514" s="306"/>
      <c r="H514" s="76"/>
      <c r="I514" s="5"/>
      <c r="J514" s="5"/>
      <c r="K514" s="5"/>
      <c r="L514" s="5">
        <f t="shared" si="61"/>
        <v>-446</v>
      </c>
      <c r="M514" s="6">
        <f t="shared" si="62"/>
        <v>8.6583333333333339E-3</v>
      </c>
      <c r="N514" s="4"/>
    </row>
    <row r="515" spans="1:14" ht="13.5" thickBot="1" x14ac:dyDescent="0.25">
      <c r="A515" s="39">
        <f t="shared" si="56"/>
        <v>508</v>
      </c>
      <c r="B515" s="72">
        <f t="shared" si="57"/>
        <v>0</v>
      </c>
      <c r="C515" s="72">
        <f t="shared" si="58"/>
        <v>0</v>
      </c>
      <c r="D515" s="73">
        <f t="shared" si="59"/>
        <v>0</v>
      </c>
      <c r="E515" s="304">
        <f t="shared" si="60"/>
        <v>0</v>
      </c>
      <c r="F515" s="305"/>
      <c r="G515" s="306"/>
      <c r="H515" s="76"/>
      <c r="I515" s="5"/>
      <c r="J515" s="5"/>
      <c r="K515" s="5"/>
      <c r="L515" s="5">
        <f t="shared" si="61"/>
        <v>-447</v>
      </c>
      <c r="M515" s="6">
        <f t="shared" si="62"/>
        <v>8.6583333333333339E-3</v>
      </c>
      <c r="N515" s="4"/>
    </row>
    <row r="516" spans="1:14" ht="13.5" thickBot="1" x14ac:dyDescent="0.25">
      <c r="A516" s="39">
        <f t="shared" si="56"/>
        <v>509</v>
      </c>
      <c r="B516" s="72">
        <f t="shared" si="57"/>
        <v>0</v>
      </c>
      <c r="C516" s="72">
        <f t="shared" si="58"/>
        <v>0</v>
      </c>
      <c r="D516" s="73">
        <f t="shared" si="59"/>
        <v>0</v>
      </c>
      <c r="E516" s="304">
        <f t="shared" si="60"/>
        <v>0</v>
      </c>
      <c r="F516" s="305"/>
      <c r="G516" s="306"/>
      <c r="H516" s="76"/>
      <c r="I516" s="5"/>
      <c r="J516" s="5"/>
      <c r="K516" s="5"/>
      <c r="L516" s="5">
        <f t="shared" si="61"/>
        <v>-448</v>
      </c>
      <c r="M516" s="6">
        <f t="shared" si="62"/>
        <v>8.6583333333333339E-3</v>
      </c>
      <c r="N516" s="4"/>
    </row>
    <row r="517" spans="1:14" ht="13.5" thickBot="1" x14ac:dyDescent="0.25">
      <c r="A517" s="39">
        <f t="shared" si="56"/>
        <v>510</v>
      </c>
      <c r="B517" s="72">
        <f t="shared" si="57"/>
        <v>0</v>
      </c>
      <c r="C517" s="72">
        <f t="shared" si="58"/>
        <v>0</v>
      </c>
      <c r="D517" s="73">
        <f t="shared" si="59"/>
        <v>0</v>
      </c>
      <c r="E517" s="304">
        <f t="shared" si="60"/>
        <v>0</v>
      </c>
      <c r="F517" s="305"/>
      <c r="G517" s="306"/>
      <c r="H517" s="76"/>
      <c r="I517" s="5"/>
      <c r="J517" s="5"/>
      <c r="K517" s="5"/>
      <c r="L517" s="5">
        <f t="shared" si="61"/>
        <v>-449</v>
      </c>
      <c r="M517" s="6">
        <f t="shared" si="62"/>
        <v>8.6583333333333339E-3</v>
      </c>
      <c r="N517" s="4"/>
    </row>
    <row r="518" spans="1:14" ht="13.5" thickBot="1" x14ac:dyDescent="0.25">
      <c r="A518" s="39">
        <f t="shared" si="56"/>
        <v>511</v>
      </c>
      <c r="B518" s="72">
        <f t="shared" si="57"/>
        <v>0</v>
      </c>
      <c r="C518" s="72">
        <f t="shared" si="58"/>
        <v>0</v>
      </c>
      <c r="D518" s="73">
        <f t="shared" si="59"/>
        <v>0</v>
      </c>
      <c r="E518" s="304">
        <f t="shared" si="60"/>
        <v>0</v>
      </c>
      <c r="F518" s="305"/>
      <c r="G518" s="306"/>
      <c r="H518" s="76"/>
      <c r="I518" s="5"/>
      <c r="J518" s="5"/>
      <c r="K518" s="5"/>
      <c r="L518" s="5">
        <f t="shared" si="61"/>
        <v>-450</v>
      </c>
      <c r="M518" s="6">
        <f t="shared" si="62"/>
        <v>8.6583333333333339E-3</v>
      </c>
      <c r="N518" s="4"/>
    </row>
    <row r="519" spans="1:14" ht="13.5" thickBot="1" x14ac:dyDescent="0.25">
      <c r="A519" s="39">
        <f t="shared" si="56"/>
        <v>512</v>
      </c>
      <c r="B519" s="72">
        <f t="shared" si="57"/>
        <v>0</v>
      </c>
      <c r="C519" s="72">
        <f t="shared" si="58"/>
        <v>0</v>
      </c>
      <c r="D519" s="73">
        <f t="shared" si="59"/>
        <v>0</v>
      </c>
      <c r="E519" s="304">
        <f t="shared" si="60"/>
        <v>0</v>
      </c>
      <c r="F519" s="305"/>
      <c r="G519" s="306"/>
      <c r="H519" s="76"/>
      <c r="I519" s="5"/>
      <c r="J519" s="5"/>
      <c r="K519" s="5"/>
      <c r="L519" s="5">
        <f t="shared" si="61"/>
        <v>-451</v>
      </c>
      <c r="M519" s="6">
        <f t="shared" si="62"/>
        <v>8.6583333333333339E-3</v>
      </c>
      <c r="N519" s="4"/>
    </row>
    <row r="520" spans="1:14" ht="13.5" thickBot="1" x14ac:dyDescent="0.25">
      <c r="A520" s="39">
        <f t="shared" si="56"/>
        <v>513</v>
      </c>
      <c r="B520" s="72">
        <f t="shared" si="57"/>
        <v>0</v>
      </c>
      <c r="C520" s="72">
        <f t="shared" si="58"/>
        <v>0</v>
      </c>
      <c r="D520" s="73">
        <f t="shared" si="59"/>
        <v>0</v>
      </c>
      <c r="E520" s="304">
        <f t="shared" si="60"/>
        <v>0</v>
      </c>
      <c r="F520" s="305"/>
      <c r="G520" s="306"/>
      <c r="H520" s="76"/>
      <c r="I520" s="5"/>
      <c r="J520" s="5"/>
      <c r="K520" s="5"/>
      <c r="L520" s="5">
        <f t="shared" si="61"/>
        <v>-452</v>
      </c>
      <c r="M520" s="6">
        <f t="shared" si="62"/>
        <v>8.6583333333333339E-3</v>
      </c>
      <c r="N520" s="4"/>
    </row>
    <row r="521" spans="1:14" ht="13.5" thickBot="1" x14ac:dyDescent="0.25">
      <c r="A521" s="39">
        <f t="shared" si="56"/>
        <v>514</v>
      </c>
      <c r="B521" s="72">
        <f t="shared" si="57"/>
        <v>0</v>
      </c>
      <c r="C521" s="72">
        <f t="shared" si="58"/>
        <v>0</v>
      </c>
      <c r="D521" s="73">
        <f t="shared" si="59"/>
        <v>0</v>
      </c>
      <c r="E521" s="304">
        <f t="shared" si="60"/>
        <v>0</v>
      </c>
      <c r="F521" s="305"/>
      <c r="G521" s="306"/>
      <c r="H521" s="76"/>
      <c r="I521" s="5"/>
      <c r="J521" s="5"/>
      <c r="K521" s="5"/>
      <c r="L521" s="5">
        <f t="shared" si="61"/>
        <v>-453</v>
      </c>
      <c r="M521" s="6">
        <f t="shared" si="62"/>
        <v>8.6583333333333339E-3</v>
      </c>
      <c r="N521" s="4"/>
    </row>
    <row r="522" spans="1:14" ht="13.5" thickBot="1" x14ac:dyDescent="0.25">
      <c r="A522" s="39">
        <f t="shared" si="56"/>
        <v>515</v>
      </c>
      <c r="B522" s="72">
        <f t="shared" si="57"/>
        <v>0</v>
      </c>
      <c r="C522" s="72">
        <f t="shared" si="58"/>
        <v>0</v>
      </c>
      <c r="D522" s="73">
        <f t="shared" si="59"/>
        <v>0</v>
      </c>
      <c r="E522" s="304">
        <f t="shared" si="60"/>
        <v>0</v>
      </c>
      <c r="F522" s="305"/>
      <c r="G522" s="306"/>
      <c r="H522" s="76"/>
      <c r="I522" s="5"/>
      <c r="J522" s="5"/>
      <c r="K522" s="5"/>
      <c r="L522" s="5">
        <f t="shared" si="61"/>
        <v>-454</v>
      </c>
      <c r="M522" s="6">
        <f t="shared" si="62"/>
        <v>8.6583333333333339E-3</v>
      </c>
      <c r="N522" s="4"/>
    </row>
    <row r="523" spans="1:14" ht="13.5" thickBot="1" x14ac:dyDescent="0.25">
      <c r="A523" s="39">
        <f t="shared" si="56"/>
        <v>516</v>
      </c>
      <c r="B523" s="72">
        <f t="shared" si="57"/>
        <v>0</v>
      </c>
      <c r="C523" s="72">
        <f t="shared" si="58"/>
        <v>0</v>
      </c>
      <c r="D523" s="73">
        <f t="shared" si="59"/>
        <v>0</v>
      </c>
      <c r="E523" s="304">
        <f t="shared" si="60"/>
        <v>0</v>
      </c>
      <c r="F523" s="305"/>
      <c r="G523" s="306"/>
      <c r="H523" s="76"/>
      <c r="I523" s="5"/>
      <c r="J523" s="5"/>
      <c r="K523" s="5"/>
      <c r="L523" s="5">
        <f t="shared" si="61"/>
        <v>-455</v>
      </c>
      <c r="M523" s="6">
        <f t="shared" si="62"/>
        <v>8.6583333333333339E-3</v>
      </c>
      <c r="N523" s="4"/>
    </row>
    <row r="524" spans="1:14" ht="13.5" thickBot="1" x14ac:dyDescent="0.25">
      <c r="A524" s="39">
        <f t="shared" si="56"/>
        <v>517</v>
      </c>
      <c r="B524" s="72">
        <f t="shared" si="57"/>
        <v>0</v>
      </c>
      <c r="C524" s="72">
        <f t="shared" si="58"/>
        <v>0</v>
      </c>
      <c r="D524" s="73">
        <f t="shared" si="59"/>
        <v>0</v>
      </c>
      <c r="E524" s="304">
        <f t="shared" si="60"/>
        <v>0</v>
      </c>
      <c r="F524" s="305"/>
      <c r="G524" s="306"/>
      <c r="H524" s="76"/>
      <c r="I524" s="5"/>
      <c r="J524" s="5"/>
      <c r="K524" s="5"/>
      <c r="L524" s="5">
        <f t="shared" si="61"/>
        <v>-456</v>
      </c>
      <c r="M524" s="6">
        <f t="shared" si="62"/>
        <v>8.6583333333333339E-3</v>
      </c>
      <c r="N524" s="4"/>
    </row>
    <row r="525" spans="1:14" ht="13.5" thickBot="1" x14ac:dyDescent="0.25">
      <c r="A525" s="39">
        <f t="shared" si="56"/>
        <v>518</v>
      </c>
      <c r="B525" s="72">
        <f t="shared" si="57"/>
        <v>0</v>
      </c>
      <c r="C525" s="72">
        <f t="shared" si="58"/>
        <v>0</v>
      </c>
      <c r="D525" s="73">
        <f t="shared" si="59"/>
        <v>0</v>
      </c>
      <c r="E525" s="304">
        <f t="shared" si="60"/>
        <v>0</v>
      </c>
      <c r="F525" s="305"/>
      <c r="G525" s="306"/>
      <c r="H525" s="76"/>
      <c r="I525" s="5"/>
      <c r="J525" s="5"/>
      <c r="K525" s="5"/>
      <c r="L525" s="5">
        <f t="shared" si="61"/>
        <v>-457</v>
      </c>
      <c r="M525" s="6">
        <f t="shared" si="62"/>
        <v>8.6583333333333339E-3</v>
      </c>
      <c r="N525" s="4"/>
    </row>
    <row r="526" spans="1:14" ht="13.5" thickBot="1" x14ac:dyDescent="0.25">
      <c r="A526" s="39">
        <f t="shared" si="56"/>
        <v>519</v>
      </c>
      <c r="B526" s="72">
        <f t="shared" si="57"/>
        <v>0</v>
      </c>
      <c r="C526" s="72">
        <f t="shared" si="58"/>
        <v>0</v>
      </c>
      <c r="D526" s="73">
        <f t="shared" si="59"/>
        <v>0</v>
      </c>
      <c r="E526" s="304">
        <f t="shared" si="60"/>
        <v>0</v>
      </c>
      <c r="F526" s="305"/>
      <c r="G526" s="306"/>
      <c r="H526" s="76"/>
      <c r="I526" s="5"/>
      <c r="J526" s="5"/>
      <c r="K526" s="5"/>
      <c r="L526" s="5">
        <f t="shared" si="61"/>
        <v>-458</v>
      </c>
      <c r="M526" s="6">
        <f t="shared" si="62"/>
        <v>8.6583333333333339E-3</v>
      </c>
      <c r="N526" s="4"/>
    </row>
    <row r="527" spans="1:14" ht="13.5" thickBot="1" x14ac:dyDescent="0.25">
      <c r="A527" s="39">
        <f t="shared" si="56"/>
        <v>520</v>
      </c>
      <c r="B527" s="72">
        <f t="shared" si="57"/>
        <v>0</v>
      </c>
      <c r="C527" s="72">
        <f t="shared" si="58"/>
        <v>0</v>
      </c>
      <c r="D527" s="73">
        <f t="shared" si="59"/>
        <v>0</v>
      </c>
      <c r="E527" s="304">
        <f t="shared" si="60"/>
        <v>0</v>
      </c>
      <c r="F527" s="305"/>
      <c r="G527" s="306"/>
      <c r="H527" s="76"/>
      <c r="I527" s="5"/>
      <c r="J527" s="5"/>
      <c r="K527" s="5"/>
      <c r="L527" s="5">
        <f t="shared" si="61"/>
        <v>-459</v>
      </c>
      <c r="M527" s="6">
        <f t="shared" si="62"/>
        <v>8.6583333333333339E-3</v>
      </c>
      <c r="N527" s="4"/>
    </row>
    <row r="528" spans="1:14" ht="13.5" thickBot="1" x14ac:dyDescent="0.25">
      <c r="A528" s="39">
        <f t="shared" si="56"/>
        <v>521</v>
      </c>
      <c r="B528" s="72">
        <f t="shared" si="57"/>
        <v>0</v>
      </c>
      <c r="C528" s="72">
        <f t="shared" si="58"/>
        <v>0</v>
      </c>
      <c r="D528" s="73">
        <f t="shared" si="59"/>
        <v>0</v>
      </c>
      <c r="E528" s="304">
        <f t="shared" si="60"/>
        <v>0</v>
      </c>
      <c r="F528" s="305"/>
      <c r="G528" s="306"/>
      <c r="H528" s="76"/>
      <c r="I528" s="5"/>
      <c r="J528" s="5"/>
      <c r="K528" s="5"/>
      <c r="L528" s="5">
        <f t="shared" si="61"/>
        <v>-460</v>
      </c>
      <c r="M528" s="6">
        <f t="shared" si="62"/>
        <v>8.6583333333333339E-3</v>
      </c>
      <c r="N528" s="4"/>
    </row>
    <row r="529" spans="1:14" ht="13.5" thickBot="1" x14ac:dyDescent="0.25">
      <c r="A529" s="39">
        <f t="shared" si="56"/>
        <v>522</v>
      </c>
      <c r="B529" s="72">
        <f t="shared" si="57"/>
        <v>0</v>
      </c>
      <c r="C529" s="72">
        <f t="shared" si="58"/>
        <v>0</v>
      </c>
      <c r="D529" s="73">
        <f t="shared" si="59"/>
        <v>0</v>
      </c>
      <c r="E529" s="304">
        <f t="shared" si="60"/>
        <v>0</v>
      </c>
      <c r="F529" s="305"/>
      <c r="G529" s="306"/>
      <c r="H529" s="76"/>
      <c r="I529" s="5"/>
      <c r="J529" s="5"/>
      <c r="K529" s="5"/>
      <c r="L529" s="5">
        <f t="shared" si="61"/>
        <v>-461</v>
      </c>
      <c r="M529" s="6">
        <f t="shared" si="62"/>
        <v>8.6583333333333339E-3</v>
      </c>
      <c r="N529" s="4"/>
    </row>
    <row r="530" spans="1:14" ht="13.5" thickBot="1" x14ac:dyDescent="0.25">
      <c r="A530" s="39">
        <f t="shared" si="56"/>
        <v>523</v>
      </c>
      <c r="B530" s="72">
        <f t="shared" si="57"/>
        <v>0</v>
      </c>
      <c r="C530" s="72">
        <f t="shared" si="58"/>
        <v>0</v>
      </c>
      <c r="D530" s="73">
        <f t="shared" si="59"/>
        <v>0</v>
      </c>
      <c r="E530" s="304">
        <f t="shared" si="60"/>
        <v>0</v>
      </c>
      <c r="F530" s="305"/>
      <c r="G530" s="306"/>
      <c r="H530" s="76"/>
      <c r="I530" s="5"/>
      <c r="J530" s="5"/>
      <c r="K530" s="5"/>
      <c r="L530" s="5">
        <f t="shared" si="61"/>
        <v>-462</v>
      </c>
      <c r="M530" s="6">
        <f t="shared" si="62"/>
        <v>8.6583333333333339E-3</v>
      </c>
      <c r="N530" s="4"/>
    </row>
    <row r="531" spans="1:14" ht="13.5" thickBot="1" x14ac:dyDescent="0.25">
      <c r="A531" s="39">
        <f t="shared" si="56"/>
        <v>524</v>
      </c>
      <c r="B531" s="72">
        <f t="shared" si="57"/>
        <v>0</v>
      </c>
      <c r="C531" s="72">
        <f t="shared" si="58"/>
        <v>0</v>
      </c>
      <c r="D531" s="73">
        <f t="shared" si="59"/>
        <v>0</v>
      </c>
      <c r="E531" s="304">
        <f t="shared" si="60"/>
        <v>0</v>
      </c>
      <c r="F531" s="305"/>
      <c r="G531" s="306"/>
      <c r="H531" s="76"/>
      <c r="I531" s="5"/>
      <c r="J531" s="5"/>
      <c r="K531" s="5"/>
      <c r="L531" s="5">
        <f t="shared" si="61"/>
        <v>-463</v>
      </c>
      <c r="M531" s="6">
        <f t="shared" si="62"/>
        <v>8.6583333333333339E-3</v>
      </c>
      <c r="N531" s="4"/>
    </row>
    <row r="532" spans="1:14" ht="13.5" thickBot="1" x14ac:dyDescent="0.25">
      <c r="A532" s="39">
        <f t="shared" si="56"/>
        <v>525</v>
      </c>
      <c r="B532" s="72">
        <f t="shared" si="57"/>
        <v>0</v>
      </c>
      <c r="C532" s="72">
        <f t="shared" si="58"/>
        <v>0</v>
      </c>
      <c r="D532" s="73">
        <f t="shared" si="59"/>
        <v>0</v>
      </c>
      <c r="E532" s="304">
        <f t="shared" si="60"/>
        <v>0</v>
      </c>
      <c r="F532" s="305"/>
      <c r="G532" s="306"/>
      <c r="H532" s="76"/>
      <c r="I532" s="5"/>
      <c r="J532" s="5"/>
      <c r="K532" s="5"/>
      <c r="L532" s="5">
        <f t="shared" si="61"/>
        <v>-464</v>
      </c>
      <c r="M532" s="6">
        <f t="shared" si="62"/>
        <v>8.6583333333333339E-3</v>
      </c>
      <c r="N532" s="4"/>
    </row>
    <row r="533" spans="1:14" ht="13.5" thickBot="1" x14ac:dyDescent="0.25">
      <c r="A533" s="39">
        <f t="shared" si="56"/>
        <v>526</v>
      </c>
      <c r="B533" s="72">
        <f t="shared" si="57"/>
        <v>0</v>
      </c>
      <c r="C533" s="72">
        <f t="shared" si="58"/>
        <v>0</v>
      </c>
      <c r="D533" s="73">
        <f t="shared" si="59"/>
        <v>0</v>
      </c>
      <c r="E533" s="304">
        <f t="shared" si="60"/>
        <v>0</v>
      </c>
      <c r="F533" s="305"/>
      <c r="G533" s="306"/>
      <c r="H533" s="76"/>
      <c r="I533" s="5"/>
      <c r="J533" s="5"/>
      <c r="K533" s="5"/>
      <c r="L533" s="5">
        <f t="shared" si="61"/>
        <v>-465</v>
      </c>
      <c r="M533" s="6">
        <f t="shared" si="62"/>
        <v>8.6583333333333339E-3</v>
      </c>
      <c r="N533" s="4"/>
    </row>
    <row r="534" spans="1:14" ht="13.5" thickBot="1" x14ac:dyDescent="0.25">
      <c r="A534" s="39">
        <f t="shared" si="56"/>
        <v>527</v>
      </c>
      <c r="B534" s="72">
        <f t="shared" si="57"/>
        <v>0</v>
      </c>
      <c r="C534" s="72">
        <f t="shared" si="58"/>
        <v>0</v>
      </c>
      <c r="D534" s="73">
        <f t="shared" si="59"/>
        <v>0</v>
      </c>
      <c r="E534" s="304">
        <f t="shared" si="60"/>
        <v>0</v>
      </c>
      <c r="F534" s="305"/>
      <c r="G534" s="306"/>
      <c r="H534" s="76"/>
      <c r="I534" s="5"/>
      <c r="J534" s="5"/>
      <c r="K534" s="5"/>
      <c r="L534" s="5">
        <f t="shared" si="61"/>
        <v>-466</v>
      </c>
      <c r="M534" s="6">
        <f t="shared" si="62"/>
        <v>8.6583333333333339E-3</v>
      </c>
      <c r="N534" s="4"/>
    </row>
    <row r="535" spans="1:14" ht="13.5" thickBot="1" x14ac:dyDescent="0.25">
      <c r="A535" s="39">
        <f t="shared" si="56"/>
        <v>528</v>
      </c>
      <c r="B535" s="72">
        <f t="shared" si="57"/>
        <v>0</v>
      </c>
      <c r="C535" s="72">
        <f t="shared" si="58"/>
        <v>0</v>
      </c>
      <c r="D535" s="73">
        <f t="shared" si="59"/>
        <v>0</v>
      </c>
      <c r="E535" s="304">
        <f t="shared" si="60"/>
        <v>0</v>
      </c>
      <c r="F535" s="305"/>
      <c r="G535" s="306"/>
      <c r="H535" s="76"/>
      <c r="I535" s="5"/>
      <c r="J535" s="5"/>
      <c r="K535" s="5"/>
      <c r="L535" s="5">
        <f t="shared" si="61"/>
        <v>-467</v>
      </c>
      <c r="M535" s="6">
        <f t="shared" si="62"/>
        <v>8.6583333333333339E-3</v>
      </c>
      <c r="N535" s="4"/>
    </row>
    <row r="536" spans="1:14" ht="13.5" thickBot="1" x14ac:dyDescent="0.25">
      <c r="A536" s="39">
        <f t="shared" si="56"/>
        <v>529</v>
      </c>
      <c r="B536" s="72">
        <f t="shared" si="57"/>
        <v>0</v>
      </c>
      <c r="C536" s="72">
        <f t="shared" si="58"/>
        <v>0</v>
      </c>
      <c r="D536" s="73">
        <f t="shared" si="59"/>
        <v>0</v>
      </c>
      <c r="E536" s="304">
        <f t="shared" si="60"/>
        <v>0</v>
      </c>
      <c r="F536" s="305"/>
      <c r="G536" s="306"/>
      <c r="H536" s="76"/>
      <c r="I536" s="5"/>
      <c r="J536" s="5"/>
      <c r="K536" s="5"/>
      <c r="L536" s="5">
        <f t="shared" si="61"/>
        <v>-468</v>
      </c>
      <c r="M536" s="6">
        <f t="shared" si="62"/>
        <v>8.6583333333333339E-3</v>
      </c>
      <c r="N536" s="4"/>
    </row>
    <row r="537" spans="1:14" ht="13.5" thickBot="1" x14ac:dyDescent="0.25">
      <c r="A537" s="39">
        <f t="shared" si="56"/>
        <v>530</v>
      </c>
      <c r="B537" s="72">
        <f t="shared" si="57"/>
        <v>0</v>
      </c>
      <c r="C537" s="72">
        <f t="shared" si="58"/>
        <v>0</v>
      </c>
      <c r="D537" s="73">
        <f t="shared" si="59"/>
        <v>0</v>
      </c>
      <c r="E537" s="304">
        <f t="shared" si="60"/>
        <v>0</v>
      </c>
      <c r="F537" s="305"/>
      <c r="G537" s="306"/>
      <c r="H537" s="76"/>
      <c r="I537" s="5"/>
      <c r="J537" s="5"/>
      <c r="K537" s="5"/>
      <c r="L537" s="5">
        <f t="shared" si="61"/>
        <v>-469</v>
      </c>
      <c r="M537" s="6">
        <f t="shared" si="62"/>
        <v>8.6583333333333339E-3</v>
      </c>
      <c r="N537" s="4"/>
    </row>
    <row r="538" spans="1:14" ht="13.5" thickBot="1" x14ac:dyDescent="0.25">
      <c r="A538" s="39">
        <f t="shared" si="56"/>
        <v>531</v>
      </c>
      <c r="B538" s="72">
        <f t="shared" si="57"/>
        <v>0</v>
      </c>
      <c r="C538" s="72">
        <f t="shared" si="58"/>
        <v>0</v>
      </c>
      <c r="D538" s="73">
        <f t="shared" si="59"/>
        <v>0</v>
      </c>
      <c r="E538" s="304">
        <f t="shared" si="60"/>
        <v>0</v>
      </c>
      <c r="F538" s="305"/>
      <c r="G538" s="306"/>
      <c r="H538" s="76"/>
      <c r="I538" s="5"/>
      <c r="J538" s="5"/>
      <c r="K538" s="5"/>
      <c r="L538" s="5">
        <f t="shared" si="61"/>
        <v>-470</v>
      </c>
      <c r="M538" s="6">
        <f t="shared" si="62"/>
        <v>8.6583333333333339E-3</v>
      </c>
      <c r="N538" s="4"/>
    </row>
    <row r="539" spans="1:14" ht="13.5" thickBot="1" x14ac:dyDescent="0.25">
      <c r="A539" s="39">
        <f t="shared" si="56"/>
        <v>532</v>
      </c>
      <c r="B539" s="72">
        <f t="shared" si="57"/>
        <v>0</v>
      </c>
      <c r="C539" s="72">
        <f t="shared" si="58"/>
        <v>0</v>
      </c>
      <c r="D539" s="73">
        <f t="shared" si="59"/>
        <v>0</v>
      </c>
      <c r="E539" s="304">
        <f t="shared" si="60"/>
        <v>0</v>
      </c>
      <c r="F539" s="305"/>
      <c r="G539" s="306"/>
      <c r="H539" s="76"/>
      <c r="I539" s="5"/>
      <c r="J539" s="5"/>
      <c r="K539" s="5"/>
      <c r="L539" s="5">
        <f t="shared" si="61"/>
        <v>-471</v>
      </c>
      <c r="M539" s="6">
        <f t="shared" si="62"/>
        <v>8.6583333333333339E-3</v>
      </c>
      <c r="N539" s="4"/>
    </row>
    <row r="540" spans="1:14" ht="13.5" thickBot="1" x14ac:dyDescent="0.25">
      <c r="A540" s="39">
        <f t="shared" si="56"/>
        <v>533</v>
      </c>
      <c r="B540" s="72">
        <f t="shared" si="57"/>
        <v>0</v>
      </c>
      <c r="C540" s="72">
        <f t="shared" si="58"/>
        <v>0</v>
      </c>
      <c r="D540" s="73">
        <f t="shared" si="59"/>
        <v>0</v>
      </c>
      <c r="E540" s="304">
        <f t="shared" si="60"/>
        <v>0</v>
      </c>
      <c r="F540" s="305"/>
      <c r="G540" s="306"/>
      <c r="H540" s="76"/>
      <c r="I540" s="5"/>
      <c r="J540" s="5"/>
      <c r="K540" s="5"/>
      <c r="L540" s="5">
        <f t="shared" si="61"/>
        <v>-472</v>
      </c>
      <c r="M540" s="6">
        <f t="shared" si="62"/>
        <v>8.6583333333333339E-3</v>
      </c>
      <c r="N540" s="4"/>
    </row>
    <row r="541" spans="1:14" ht="13.5" thickBot="1" x14ac:dyDescent="0.25">
      <c r="A541" s="39">
        <f t="shared" si="56"/>
        <v>534</v>
      </c>
      <c r="B541" s="72">
        <f t="shared" si="57"/>
        <v>0</v>
      </c>
      <c r="C541" s="72">
        <f t="shared" si="58"/>
        <v>0</v>
      </c>
      <c r="D541" s="73">
        <f t="shared" si="59"/>
        <v>0</v>
      </c>
      <c r="E541" s="304">
        <f t="shared" si="60"/>
        <v>0</v>
      </c>
      <c r="F541" s="305"/>
      <c r="G541" s="306"/>
      <c r="H541" s="76"/>
      <c r="I541" s="5"/>
      <c r="J541" s="5"/>
      <c r="K541" s="5"/>
      <c r="L541" s="5">
        <f t="shared" si="61"/>
        <v>-473</v>
      </c>
      <c r="M541" s="6">
        <f t="shared" si="62"/>
        <v>8.6583333333333339E-3</v>
      </c>
      <c r="N541" s="4"/>
    </row>
    <row r="542" spans="1:14" ht="13.5" thickBot="1" x14ac:dyDescent="0.25">
      <c r="A542" s="39">
        <f t="shared" si="56"/>
        <v>535</v>
      </c>
      <c r="B542" s="72">
        <f t="shared" si="57"/>
        <v>0</v>
      </c>
      <c r="C542" s="72">
        <f t="shared" si="58"/>
        <v>0</v>
      </c>
      <c r="D542" s="73">
        <f t="shared" si="59"/>
        <v>0</v>
      </c>
      <c r="E542" s="304">
        <f t="shared" si="60"/>
        <v>0</v>
      </c>
      <c r="F542" s="305"/>
      <c r="G542" s="306"/>
      <c r="H542" s="76"/>
      <c r="I542" s="5"/>
      <c r="J542" s="5"/>
      <c r="K542" s="5"/>
      <c r="L542" s="5">
        <f t="shared" si="61"/>
        <v>-474</v>
      </c>
      <c r="M542" s="6">
        <f t="shared" si="62"/>
        <v>8.6583333333333339E-3</v>
      </c>
      <c r="N542" s="4"/>
    </row>
    <row r="543" spans="1:14" ht="13.5" thickBot="1" x14ac:dyDescent="0.25">
      <c r="A543" s="39">
        <f t="shared" si="56"/>
        <v>536</v>
      </c>
      <c r="B543" s="72">
        <f t="shared" si="57"/>
        <v>0</v>
      </c>
      <c r="C543" s="72">
        <f t="shared" si="58"/>
        <v>0</v>
      </c>
      <c r="D543" s="73">
        <f t="shared" si="59"/>
        <v>0</v>
      </c>
      <c r="E543" s="304">
        <f t="shared" si="60"/>
        <v>0</v>
      </c>
      <c r="F543" s="305"/>
      <c r="G543" s="306"/>
      <c r="H543" s="76"/>
      <c r="I543" s="5"/>
      <c r="J543" s="5"/>
      <c r="K543" s="5"/>
      <c r="L543" s="5">
        <f t="shared" si="61"/>
        <v>-475</v>
      </c>
      <c r="M543" s="6">
        <f t="shared" si="62"/>
        <v>8.6583333333333339E-3</v>
      </c>
      <c r="N543" s="4"/>
    </row>
    <row r="544" spans="1:14" ht="13.5" thickBot="1" x14ac:dyDescent="0.25">
      <c r="A544" s="39">
        <f t="shared" si="56"/>
        <v>537</v>
      </c>
      <c r="B544" s="72">
        <f t="shared" si="57"/>
        <v>0</v>
      </c>
      <c r="C544" s="72">
        <f t="shared" si="58"/>
        <v>0</v>
      </c>
      <c r="D544" s="73">
        <f t="shared" si="59"/>
        <v>0</v>
      </c>
      <c r="E544" s="304">
        <f t="shared" si="60"/>
        <v>0</v>
      </c>
      <c r="F544" s="305"/>
      <c r="G544" s="306"/>
      <c r="H544" s="76"/>
      <c r="I544" s="5"/>
      <c r="J544" s="5"/>
      <c r="K544" s="5"/>
      <c r="L544" s="5">
        <f t="shared" si="61"/>
        <v>-476</v>
      </c>
      <c r="M544" s="6">
        <f t="shared" si="62"/>
        <v>8.6583333333333339E-3</v>
      </c>
      <c r="N544" s="4"/>
    </row>
    <row r="545" spans="1:14" ht="13.5" thickBot="1" x14ac:dyDescent="0.25">
      <c r="A545" s="39">
        <f t="shared" si="56"/>
        <v>538</v>
      </c>
      <c r="B545" s="72">
        <f t="shared" si="57"/>
        <v>0</v>
      </c>
      <c r="C545" s="72">
        <f t="shared" si="58"/>
        <v>0</v>
      </c>
      <c r="D545" s="73">
        <f t="shared" si="59"/>
        <v>0</v>
      </c>
      <c r="E545" s="304">
        <f t="shared" si="60"/>
        <v>0</v>
      </c>
      <c r="F545" s="305"/>
      <c r="G545" s="306"/>
      <c r="H545" s="76"/>
      <c r="I545" s="5"/>
      <c r="J545" s="5"/>
      <c r="K545" s="5"/>
      <c r="L545" s="5">
        <f t="shared" si="61"/>
        <v>-477</v>
      </c>
      <c r="M545" s="6">
        <f t="shared" si="62"/>
        <v>8.6583333333333339E-3</v>
      </c>
      <c r="N545" s="4"/>
    </row>
    <row r="546" spans="1:14" ht="13.5" thickBot="1" x14ac:dyDescent="0.25">
      <c r="A546" s="39">
        <f t="shared" si="56"/>
        <v>539</v>
      </c>
      <c r="B546" s="72">
        <f t="shared" si="57"/>
        <v>0</v>
      </c>
      <c r="C546" s="72">
        <f t="shared" si="58"/>
        <v>0</v>
      </c>
      <c r="D546" s="73">
        <f t="shared" si="59"/>
        <v>0</v>
      </c>
      <c r="E546" s="304">
        <f t="shared" si="60"/>
        <v>0</v>
      </c>
      <c r="F546" s="305"/>
      <c r="G546" s="306"/>
      <c r="H546" s="76"/>
      <c r="I546" s="5"/>
      <c r="J546" s="5"/>
      <c r="K546" s="5"/>
      <c r="L546" s="5">
        <f t="shared" si="61"/>
        <v>-478</v>
      </c>
      <c r="M546" s="6">
        <f t="shared" si="62"/>
        <v>8.6583333333333339E-3</v>
      </c>
      <c r="N546" s="4"/>
    </row>
    <row r="547" spans="1:14" ht="13.5" thickBot="1" x14ac:dyDescent="0.25">
      <c r="A547" s="39">
        <f t="shared" si="56"/>
        <v>540</v>
      </c>
      <c r="B547" s="72">
        <f t="shared" si="57"/>
        <v>0</v>
      </c>
      <c r="C547" s="72">
        <f t="shared" si="58"/>
        <v>0</v>
      </c>
      <c r="D547" s="73">
        <f t="shared" si="59"/>
        <v>0</v>
      </c>
      <c r="E547" s="304">
        <f t="shared" si="60"/>
        <v>0</v>
      </c>
      <c r="F547" s="305"/>
      <c r="G547" s="306"/>
      <c r="H547" s="76"/>
      <c r="I547" s="5"/>
      <c r="J547" s="5"/>
      <c r="K547" s="5"/>
      <c r="L547" s="5">
        <f t="shared" si="61"/>
        <v>-479</v>
      </c>
      <c r="M547" s="6">
        <f t="shared" si="62"/>
        <v>8.6583333333333339E-3</v>
      </c>
      <c r="N547" s="4"/>
    </row>
    <row r="548" spans="1:14" ht="13.5" thickBot="1" x14ac:dyDescent="0.25">
      <c r="A548" s="39">
        <f t="shared" si="56"/>
        <v>541</v>
      </c>
      <c r="B548" s="72">
        <f t="shared" si="57"/>
        <v>0</v>
      </c>
      <c r="C548" s="72">
        <f t="shared" si="58"/>
        <v>0</v>
      </c>
      <c r="D548" s="73">
        <f t="shared" si="59"/>
        <v>0</v>
      </c>
      <c r="E548" s="304">
        <f t="shared" si="60"/>
        <v>0</v>
      </c>
      <c r="F548" s="305"/>
      <c r="G548" s="306"/>
      <c r="H548" s="76"/>
      <c r="I548" s="5"/>
      <c r="J548" s="5"/>
      <c r="K548" s="5"/>
      <c r="L548" s="5">
        <f t="shared" si="61"/>
        <v>-480</v>
      </c>
      <c r="M548" s="6">
        <f t="shared" si="62"/>
        <v>8.6583333333333339E-3</v>
      </c>
      <c r="N548" s="4"/>
    </row>
    <row r="549" spans="1:14" ht="13.5" thickBot="1" x14ac:dyDescent="0.25">
      <c r="A549" s="39">
        <f t="shared" si="56"/>
        <v>542</v>
      </c>
      <c r="B549" s="72">
        <f t="shared" si="57"/>
        <v>0</v>
      </c>
      <c r="C549" s="72">
        <f t="shared" si="58"/>
        <v>0</v>
      </c>
      <c r="D549" s="73">
        <f t="shared" si="59"/>
        <v>0</v>
      </c>
      <c r="E549" s="304">
        <f t="shared" si="60"/>
        <v>0</v>
      </c>
      <c r="F549" s="305"/>
      <c r="G549" s="306"/>
      <c r="H549" s="76"/>
      <c r="I549" s="5"/>
      <c r="J549" s="5"/>
      <c r="K549" s="5"/>
      <c r="L549" s="5">
        <f t="shared" si="61"/>
        <v>-481</v>
      </c>
      <c r="M549" s="6">
        <f t="shared" si="62"/>
        <v>8.6583333333333339E-3</v>
      </c>
      <c r="N549" s="4"/>
    </row>
    <row r="550" spans="1:14" ht="13.5" thickBot="1" x14ac:dyDescent="0.25">
      <c r="A550" s="39">
        <f t="shared" si="56"/>
        <v>543</v>
      </c>
      <c r="B550" s="72">
        <f t="shared" si="57"/>
        <v>0</v>
      </c>
      <c r="C550" s="72">
        <f t="shared" si="58"/>
        <v>0</v>
      </c>
      <c r="D550" s="73">
        <f t="shared" si="59"/>
        <v>0</v>
      </c>
      <c r="E550" s="304">
        <f t="shared" si="60"/>
        <v>0</v>
      </c>
      <c r="F550" s="305"/>
      <c r="G550" s="306"/>
      <c r="H550" s="76"/>
      <c r="I550" s="5"/>
      <c r="J550" s="5"/>
      <c r="K550" s="5"/>
      <c r="L550" s="5">
        <f t="shared" si="61"/>
        <v>-482</v>
      </c>
      <c r="M550" s="6">
        <f t="shared" si="62"/>
        <v>8.6583333333333339E-3</v>
      </c>
      <c r="N550" s="4"/>
    </row>
    <row r="551" spans="1:14" ht="13.5" thickBot="1" x14ac:dyDescent="0.25">
      <c r="A551" s="39">
        <f t="shared" si="56"/>
        <v>544</v>
      </c>
      <c r="B551" s="72">
        <f t="shared" si="57"/>
        <v>0</v>
      </c>
      <c r="C551" s="72">
        <f t="shared" si="58"/>
        <v>0</v>
      </c>
      <c r="D551" s="73">
        <f t="shared" si="59"/>
        <v>0</v>
      </c>
      <c r="E551" s="304">
        <f t="shared" si="60"/>
        <v>0</v>
      </c>
      <c r="F551" s="305"/>
      <c r="G551" s="306"/>
      <c r="H551" s="76"/>
      <c r="I551" s="5"/>
      <c r="J551" s="5"/>
      <c r="K551" s="5"/>
      <c r="L551" s="5">
        <f t="shared" si="61"/>
        <v>-483</v>
      </c>
      <c r="M551" s="6">
        <f t="shared" si="62"/>
        <v>8.6583333333333339E-3</v>
      </c>
      <c r="N551" s="4"/>
    </row>
    <row r="552" spans="1:14" ht="13.5" thickBot="1" x14ac:dyDescent="0.25">
      <c r="A552" s="39">
        <f t="shared" si="56"/>
        <v>545</v>
      </c>
      <c r="B552" s="72">
        <f t="shared" si="57"/>
        <v>0</v>
      </c>
      <c r="C552" s="72">
        <f t="shared" si="58"/>
        <v>0</v>
      </c>
      <c r="D552" s="73">
        <f t="shared" si="59"/>
        <v>0</v>
      </c>
      <c r="E552" s="304">
        <f t="shared" si="60"/>
        <v>0</v>
      </c>
      <c r="F552" s="305"/>
      <c r="G552" s="306"/>
      <c r="H552" s="76"/>
      <c r="I552" s="5"/>
      <c r="J552" s="5"/>
      <c r="K552" s="5"/>
      <c r="L552" s="5">
        <f t="shared" si="61"/>
        <v>-484</v>
      </c>
      <c r="M552" s="6">
        <f t="shared" si="62"/>
        <v>8.6583333333333339E-3</v>
      </c>
      <c r="N552" s="4"/>
    </row>
    <row r="553" spans="1:14" ht="13.5" thickBot="1" x14ac:dyDescent="0.25">
      <c r="A553" s="39">
        <f t="shared" si="56"/>
        <v>546</v>
      </c>
      <c r="B553" s="72">
        <f t="shared" si="57"/>
        <v>0</v>
      </c>
      <c r="C553" s="72">
        <f t="shared" si="58"/>
        <v>0</v>
      </c>
      <c r="D553" s="73">
        <f t="shared" si="59"/>
        <v>0</v>
      </c>
      <c r="E553" s="304">
        <f t="shared" si="60"/>
        <v>0</v>
      </c>
      <c r="F553" s="305"/>
      <c r="G553" s="306"/>
      <c r="H553" s="76"/>
      <c r="I553" s="5"/>
      <c r="J553" s="5"/>
      <c r="K553" s="5"/>
      <c r="L553" s="5">
        <f t="shared" si="61"/>
        <v>-485</v>
      </c>
      <c r="M553" s="6">
        <f t="shared" si="62"/>
        <v>8.6583333333333339E-3</v>
      </c>
      <c r="N553" s="4"/>
    </row>
    <row r="554" spans="1:14" ht="13.5" thickBot="1" x14ac:dyDescent="0.25">
      <c r="A554" s="39">
        <f t="shared" si="56"/>
        <v>547</v>
      </c>
      <c r="B554" s="72">
        <f t="shared" si="57"/>
        <v>0</v>
      </c>
      <c r="C554" s="72">
        <f t="shared" si="58"/>
        <v>0</v>
      </c>
      <c r="D554" s="73">
        <f t="shared" si="59"/>
        <v>0</v>
      </c>
      <c r="E554" s="304">
        <f t="shared" si="60"/>
        <v>0</v>
      </c>
      <c r="F554" s="305"/>
      <c r="G554" s="306"/>
      <c r="H554" s="76"/>
      <c r="I554" s="5"/>
      <c r="J554" s="5"/>
      <c r="K554" s="5"/>
      <c r="L554" s="5">
        <f t="shared" si="61"/>
        <v>-486</v>
      </c>
      <c r="M554" s="6">
        <f t="shared" si="62"/>
        <v>8.6583333333333339E-3</v>
      </c>
      <c r="N554" s="4"/>
    </row>
    <row r="555" spans="1:14" ht="13.5" thickBot="1" x14ac:dyDescent="0.25">
      <c r="A555" s="39">
        <f t="shared" si="56"/>
        <v>548</v>
      </c>
      <c r="B555" s="72">
        <f t="shared" si="57"/>
        <v>0</v>
      </c>
      <c r="C555" s="72">
        <f t="shared" si="58"/>
        <v>0</v>
      </c>
      <c r="D555" s="73">
        <f t="shared" si="59"/>
        <v>0</v>
      </c>
      <c r="E555" s="304">
        <f t="shared" si="60"/>
        <v>0</v>
      </c>
      <c r="F555" s="305"/>
      <c r="G555" s="306"/>
      <c r="H555" s="76"/>
      <c r="I555" s="5"/>
      <c r="J555" s="5"/>
      <c r="K555" s="5"/>
      <c r="L555" s="5">
        <f t="shared" si="61"/>
        <v>-487</v>
      </c>
      <c r="M555" s="6">
        <f t="shared" si="62"/>
        <v>8.6583333333333339E-3</v>
      </c>
      <c r="N555" s="4"/>
    </row>
    <row r="556" spans="1:14" ht="13.5" thickBot="1" x14ac:dyDescent="0.25">
      <c r="A556" s="39">
        <f t="shared" si="56"/>
        <v>549</v>
      </c>
      <c r="B556" s="72">
        <f t="shared" si="57"/>
        <v>0</v>
      </c>
      <c r="C556" s="72">
        <f t="shared" si="58"/>
        <v>0</v>
      </c>
      <c r="D556" s="73">
        <f t="shared" si="59"/>
        <v>0</v>
      </c>
      <c r="E556" s="304">
        <f t="shared" si="60"/>
        <v>0</v>
      </c>
      <c r="F556" s="305"/>
      <c r="G556" s="306"/>
      <c r="H556" s="76"/>
      <c r="I556" s="5"/>
      <c r="J556" s="5"/>
      <c r="K556" s="5"/>
      <c r="L556" s="5">
        <f t="shared" si="61"/>
        <v>-488</v>
      </c>
      <c r="M556" s="6">
        <f t="shared" si="62"/>
        <v>8.6583333333333339E-3</v>
      </c>
      <c r="N556" s="4"/>
    </row>
    <row r="557" spans="1:14" ht="13.5" thickBot="1" x14ac:dyDescent="0.25">
      <c r="A557" s="39">
        <f t="shared" si="56"/>
        <v>550</v>
      </c>
      <c r="B557" s="72">
        <f t="shared" si="57"/>
        <v>0</v>
      </c>
      <c r="C557" s="72">
        <f t="shared" si="58"/>
        <v>0</v>
      </c>
      <c r="D557" s="73">
        <f t="shared" si="59"/>
        <v>0</v>
      </c>
      <c r="E557" s="304">
        <f t="shared" si="60"/>
        <v>0</v>
      </c>
      <c r="F557" s="305"/>
      <c r="G557" s="306"/>
      <c r="H557" s="76"/>
      <c r="I557" s="5"/>
      <c r="J557" s="5"/>
      <c r="K557" s="5"/>
      <c r="L557" s="5">
        <f t="shared" si="61"/>
        <v>-489</v>
      </c>
      <c r="M557" s="6">
        <f t="shared" si="62"/>
        <v>8.6583333333333339E-3</v>
      </c>
      <c r="N557" s="4"/>
    </row>
    <row r="558" spans="1:14" ht="13.5" thickBot="1" x14ac:dyDescent="0.25">
      <c r="A558" s="39">
        <f t="shared" si="56"/>
        <v>551</v>
      </c>
      <c r="B558" s="72">
        <f t="shared" si="57"/>
        <v>0</v>
      </c>
      <c r="C558" s="72">
        <f t="shared" si="58"/>
        <v>0</v>
      </c>
      <c r="D558" s="73">
        <f t="shared" si="59"/>
        <v>0</v>
      </c>
      <c r="E558" s="304">
        <f t="shared" si="60"/>
        <v>0</v>
      </c>
      <c r="F558" s="305"/>
      <c r="G558" s="306"/>
      <c r="H558" s="76"/>
      <c r="I558" s="5"/>
      <c r="J558" s="5"/>
      <c r="K558" s="5"/>
      <c r="L558" s="5">
        <f t="shared" si="61"/>
        <v>-490</v>
      </c>
      <c r="M558" s="6">
        <f t="shared" si="62"/>
        <v>8.6583333333333339E-3</v>
      </c>
      <c r="N558" s="4"/>
    </row>
    <row r="559" spans="1:14" ht="13.5" thickBot="1" x14ac:dyDescent="0.25">
      <c r="A559" s="39">
        <f t="shared" ref="A559:A607" si="63">A558+1</f>
        <v>552</v>
      </c>
      <c r="B559" s="72">
        <f t="shared" ref="B559:B607" si="64">IF(OR(B558&lt;0,B558&lt;E558),0,(IF(H558=0,B558-D558,B558-H558-D558)))</f>
        <v>0</v>
      </c>
      <c r="C559" s="72">
        <f t="shared" ref="C559:C607" si="65">B559*M559</f>
        <v>0</v>
      </c>
      <c r="D559" s="73">
        <f t="shared" ref="D559:D607" si="66">IF(B559&lt;=D558,B559,E559-C559)</f>
        <v>0</v>
      </c>
      <c r="E559" s="304">
        <f t="shared" ref="E559:E607" si="67">IF(B559&lt;=D558,B559+C559,IF($L$3=1,B559*(M559/(1-(1+M559)^-(L559-0))),$B$3*($M$8/(1-(1+$M$8)^-($L$8-0)))))</f>
        <v>0</v>
      </c>
      <c r="F559" s="305"/>
      <c r="G559" s="306"/>
      <c r="H559" s="76"/>
      <c r="I559" s="5"/>
      <c r="J559" s="5"/>
      <c r="K559" s="5"/>
      <c r="L559" s="5">
        <f t="shared" ref="L559:L607" si="68">L558-1</f>
        <v>-491</v>
      </c>
      <c r="M559" s="6">
        <f t="shared" ref="M559:M607" si="69">M558</f>
        <v>8.6583333333333339E-3</v>
      </c>
      <c r="N559" s="4"/>
    </row>
    <row r="560" spans="1:14" ht="13.5" thickBot="1" x14ac:dyDescent="0.25">
      <c r="A560" s="39">
        <f t="shared" si="63"/>
        <v>553</v>
      </c>
      <c r="B560" s="72">
        <f t="shared" si="64"/>
        <v>0</v>
      </c>
      <c r="C560" s="72">
        <f t="shared" si="65"/>
        <v>0</v>
      </c>
      <c r="D560" s="73">
        <f t="shared" si="66"/>
        <v>0</v>
      </c>
      <c r="E560" s="304">
        <f t="shared" si="67"/>
        <v>0</v>
      </c>
      <c r="F560" s="305"/>
      <c r="G560" s="306"/>
      <c r="H560" s="76"/>
      <c r="I560" s="5"/>
      <c r="J560" s="5"/>
      <c r="K560" s="5"/>
      <c r="L560" s="5">
        <f t="shared" si="68"/>
        <v>-492</v>
      </c>
      <c r="M560" s="6">
        <f t="shared" si="69"/>
        <v>8.6583333333333339E-3</v>
      </c>
      <c r="N560" s="4"/>
    </row>
    <row r="561" spans="1:14" ht="13.5" thickBot="1" x14ac:dyDescent="0.25">
      <c r="A561" s="39">
        <f t="shared" si="63"/>
        <v>554</v>
      </c>
      <c r="B561" s="72">
        <f t="shared" si="64"/>
        <v>0</v>
      </c>
      <c r="C561" s="72">
        <f t="shared" si="65"/>
        <v>0</v>
      </c>
      <c r="D561" s="73">
        <f t="shared" si="66"/>
        <v>0</v>
      </c>
      <c r="E561" s="304">
        <f t="shared" si="67"/>
        <v>0</v>
      </c>
      <c r="F561" s="305"/>
      <c r="G561" s="306"/>
      <c r="H561" s="76"/>
      <c r="I561" s="5"/>
      <c r="J561" s="5"/>
      <c r="K561" s="5"/>
      <c r="L561" s="5">
        <f t="shared" si="68"/>
        <v>-493</v>
      </c>
      <c r="M561" s="6">
        <f t="shared" si="69"/>
        <v>8.6583333333333339E-3</v>
      </c>
      <c r="N561" s="4"/>
    </row>
    <row r="562" spans="1:14" ht="13.5" thickBot="1" x14ac:dyDescent="0.25">
      <c r="A562" s="39">
        <f t="shared" si="63"/>
        <v>555</v>
      </c>
      <c r="B562" s="72">
        <f t="shared" si="64"/>
        <v>0</v>
      </c>
      <c r="C562" s="72">
        <f t="shared" si="65"/>
        <v>0</v>
      </c>
      <c r="D562" s="73">
        <f t="shared" si="66"/>
        <v>0</v>
      </c>
      <c r="E562" s="304">
        <f t="shared" si="67"/>
        <v>0</v>
      </c>
      <c r="F562" s="305"/>
      <c r="G562" s="306"/>
      <c r="H562" s="76"/>
      <c r="I562" s="5"/>
      <c r="J562" s="5"/>
      <c r="K562" s="5"/>
      <c r="L562" s="5">
        <f t="shared" si="68"/>
        <v>-494</v>
      </c>
      <c r="M562" s="6">
        <f t="shared" si="69"/>
        <v>8.6583333333333339E-3</v>
      </c>
      <c r="N562" s="4"/>
    </row>
    <row r="563" spans="1:14" ht="13.5" thickBot="1" x14ac:dyDescent="0.25">
      <c r="A563" s="39">
        <f t="shared" si="63"/>
        <v>556</v>
      </c>
      <c r="B563" s="72">
        <f t="shared" si="64"/>
        <v>0</v>
      </c>
      <c r="C563" s="72">
        <f t="shared" si="65"/>
        <v>0</v>
      </c>
      <c r="D563" s="73">
        <f t="shared" si="66"/>
        <v>0</v>
      </c>
      <c r="E563" s="304">
        <f t="shared" si="67"/>
        <v>0</v>
      </c>
      <c r="F563" s="305"/>
      <c r="G563" s="306"/>
      <c r="H563" s="76"/>
      <c r="I563" s="5"/>
      <c r="J563" s="5"/>
      <c r="K563" s="5"/>
      <c r="L563" s="5">
        <f t="shared" si="68"/>
        <v>-495</v>
      </c>
      <c r="M563" s="6">
        <f t="shared" si="69"/>
        <v>8.6583333333333339E-3</v>
      </c>
      <c r="N563" s="4"/>
    </row>
    <row r="564" spans="1:14" ht="13.5" thickBot="1" x14ac:dyDescent="0.25">
      <c r="A564" s="39">
        <f t="shared" si="63"/>
        <v>557</v>
      </c>
      <c r="B564" s="72">
        <f t="shared" si="64"/>
        <v>0</v>
      </c>
      <c r="C564" s="72">
        <f t="shared" si="65"/>
        <v>0</v>
      </c>
      <c r="D564" s="73">
        <f t="shared" si="66"/>
        <v>0</v>
      </c>
      <c r="E564" s="304">
        <f t="shared" si="67"/>
        <v>0</v>
      </c>
      <c r="F564" s="305"/>
      <c r="G564" s="306"/>
      <c r="H564" s="76"/>
      <c r="I564" s="5"/>
      <c r="J564" s="5"/>
      <c r="K564" s="5"/>
      <c r="L564" s="5">
        <f t="shared" si="68"/>
        <v>-496</v>
      </c>
      <c r="M564" s="6">
        <f t="shared" si="69"/>
        <v>8.6583333333333339E-3</v>
      </c>
      <c r="N564" s="4"/>
    </row>
    <row r="565" spans="1:14" ht="13.5" thickBot="1" x14ac:dyDescent="0.25">
      <c r="A565" s="39">
        <f t="shared" si="63"/>
        <v>558</v>
      </c>
      <c r="B565" s="72">
        <f t="shared" si="64"/>
        <v>0</v>
      </c>
      <c r="C565" s="72">
        <f t="shared" si="65"/>
        <v>0</v>
      </c>
      <c r="D565" s="73">
        <f t="shared" si="66"/>
        <v>0</v>
      </c>
      <c r="E565" s="304">
        <f t="shared" si="67"/>
        <v>0</v>
      </c>
      <c r="F565" s="305"/>
      <c r="G565" s="306"/>
      <c r="H565" s="76"/>
      <c r="I565" s="5"/>
      <c r="J565" s="5"/>
      <c r="K565" s="5"/>
      <c r="L565" s="5">
        <f t="shared" si="68"/>
        <v>-497</v>
      </c>
      <c r="M565" s="6">
        <f t="shared" si="69"/>
        <v>8.6583333333333339E-3</v>
      </c>
      <c r="N565" s="4"/>
    </row>
    <row r="566" spans="1:14" ht="13.5" thickBot="1" x14ac:dyDescent="0.25">
      <c r="A566" s="39">
        <f t="shared" si="63"/>
        <v>559</v>
      </c>
      <c r="B566" s="72">
        <f t="shared" si="64"/>
        <v>0</v>
      </c>
      <c r="C566" s="72">
        <f t="shared" si="65"/>
        <v>0</v>
      </c>
      <c r="D566" s="73">
        <f t="shared" si="66"/>
        <v>0</v>
      </c>
      <c r="E566" s="304">
        <f t="shared" si="67"/>
        <v>0</v>
      </c>
      <c r="F566" s="305"/>
      <c r="G566" s="306"/>
      <c r="H566" s="76"/>
      <c r="I566" s="5"/>
      <c r="J566" s="5"/>
      <c r="K566" s="5"/>
      <c r="L566" s="5">
        <f t="shared" si="68"/>
        <v>-498</v>
      </c>
      <c r="M566" s="6">
        <f t="shared" si="69"/>
        <v>8.6583333333333339E-3</v>
      </c>
      <c r="N566" s="4"/>
    </row>
    <row r="567" spans="1:14" ht="13.5" thickBot="1" x14ac:dyDescent="0.25">
      <c r="A567" s="39">
        <f t="shared" si="63"/>
        <v>560</v>
      </c>
      <c r="B567" s="72">
        <f t="shared" si="64"/>
        <v>0</v>
      </c>
      <c r="C567" s="72">
        <f t="shared" si="65"/>
        <v>0</v>
      </c>
      <c r="D567" s="73">
        <f t="shared" si="66"/>
        <v>0</v>
      </c>
      <c r="E567" s="304">
        <f t="shared" si="67"/>
        <v>0</v>
      </c>
      <c r="F567" s="305"/>
      <c r="G567" s="306"/>
      <c r="H567" s="76"/>
      <c r="I567" s="5"/>
      <c r="J567" s="5"/>
      <c r="K567" s="5"/>
      <c r="L567" s="5">
        <f t="shared" si="68"/>
        <v>-499</v>
      </c>
      <c r="M567" s="6">
        <f t="shared" si="69"/>
        <v>8.6583333333333339E-3</v>
      </c>
      <c r="N567" s="4"/>
    </row>
    <row r="568" spans="1:14" ht="13.5" thickBot="1" x14ac:dyDescent="0.25">
      <c r="A568" s="39">
        <f t="shared" si="63"/>
        <v>561</v>
      </c>
      <c r="B568" s="72">
        <f t="shared" si="64"/>
        <v>0</v>
      </c>
      <c r="C568" s="72">
        <f t="shared" si="65"/>
        <v>0</v>
      </c>
      <c r="D568" s="73">
        <f t="shared" si="66"/>
        <v>0</v>
      </c>
      <c r="E568" s="304">
        <f t="shared" si="67"/>
        <v>0</v>
      </c>
      <c r="F568" s="305"/>
      <c r="G568" s="306"/>
      <c r="H568" s="76"/>
      <c r="I568" s="5"/>
      <c r="J568" s="5"/>
      <c r="K568" s="5"/>
      <c r="L568" s="5">
        <f t="shared" si="68"/>
        <v>-500</v>
      </c>
      <c r="M568" s="6">
        <f t="shared" si="69"/>
        <v>8.6583333333333339E-3</v>
      </c>
      <c r="N568" s="4"/>
    </row>
    <row r="569" spans="1:14" ht="13.5" thickBot="1" x14ac:dyDescent="0.25">
      <c r="A569" s="39">
        <f t="shared" si="63"/>
        <v>562</v>
      </c>
      <c r="B569" s="72">
        <f t="shared" si="64"/>
        <v>0</v>
      </c>
      <c r="C569" s="72">
        <f t="shared" si="65"/>
        <v>0</v>
      </c>
      <c r="D569" s="73">
        <f t="shared" si="66"/>
        <v>0</v>
      </c>
      <c r="E569" s="304">
        <f t="shared" si="67"/>
        <v>0</v>
      </c>
      <c r="F569" s="305"/>
      <c r="G569" s="306"/>
      <c r="H569" s="76"/>
      <c r="I569" s="5"/>
      <c r="J569" s="5"/>
      <c r="K569" s="5"/>
      <c r="L569" s="5">
        <f t="shared" si="68"/>
        <v>-501</v>
      </c>
      <c r="M569" s="6">
        <f t="shared" si="69"/>
        <v>8.6583333333333339E-3</v>
      </c>
      <c r="N569" s="4"/>
    </row>
    <row r="570" spans="1:14" ht="13.5" thickBot="1" x14ac:dyDescent="0.25">
      <c r="A570" s="39">
        <f t="shared" si="63"/>
        <v>563</v>
      </c>
      <c r="B570" s="72">
        <f t="shared" si="64"/>
        <v>0</v>
      </c>
      <c r="C570" s="72">
        <f t="shared" si="65"/>
        <v>0</v>
      </c>
      <c r="D570" s="73">
        <f t="shared" si="66"/>
        <v>0</v>
      </c>
      <c r="E570" s="304">
        <f t="shared" si="67"/>
        <v>0</v>
      </c>
      <c r="F570" s="305"/>
      <c r="G570" s="306"/>
      <c r="H570" s="76"/>
      <c r="I570" s="5"/>
      <c r="J570" s="5"/>
      <c r="K570" s="5"/>
      <c r="L570" s="5">
        <f t="shared" si="68"/>
        <v>-502</v>
      </c>
      <c r="M570" s="6">
        <f t="shared" si="69"/>
        <v>8.6583333333333339E-3</v>
      </c>
      <c r="N570" s="4"/>
    </row>
    <row r="571" spans="1:14" ht="13.5" thickBot="1" x14ac:dyDescent="0.25">
      <c r="A571" s="39">
        <f t="shared" si="63"/>
        <v>564</v>
      </c>
      <c r="B571" s="72">
        <f t="shared" si="64"/>
        <v>0</v>
      </c>
      <c r="C571" s="72">
        <f t="shared" si="65"/>
        <v>0</v>
      </c>
      <c r="D571" s="73">
        <f t="shared" si="66"/>
        <v>0</v>
      </c>
      <c r="E571" s="304">
        <f t="shared" si="67"/>
        <v>0</v>
      </c>
      <c r="F571" s="305"/>
      <c r="G571" s="306"/>
      <c r="H571" s="76"/>
      <c r="I571" s="5"/>
      <c r="J571" s="5"/>
      <c r="K571" s="5"/>
      <c r="L571" s="5">
        <f t="shared" si="68"/>
        <v>-503</v>
      </c>
      <c r="M571" s="6">
        <f t="shared" si="69"/>
        <v>8.6583333333333339E-3</v>
      </c>
      <c r="N571" s="4"/>
    </row>
    <row r="572" spans="1:14" ht="13.5" thickBot="1" x14ac:dyDescent="0.25">
      <c r="A572" s="39">
        <f t="shared" si="63"/>
        <v>565</v>
      </c>
      <c r="B572" s="72">
        <f t="shared" si="64"/>
        <v>0</v>
      </c>
      <c r="C572" s="72">
        <f t="shared" si="65"/>
        <v>0</v>
      </c>
      <c r="D572" s="73">
        <f t="shared" si="66"/>
        <v>0</v>
      </c>
      <c r="E572" s="304">
        <f t="shared" si="67"/>
        <v>0</v>
      </c>
      <c r="F572" s="305"/>
      <c r="G572" s="306"/>
      <c r="H572" s="76"/>
      <c r="I572" s="5"/>
      <c r="J572" s="5"/>
      <c r="K572" s="5"/>
      <c r="L572" s="5">
        <f t="shared" si="68"/>
        <v>-504</v>
      </c>
      <c r="M572" s="6">
        <f t="shared" si="69"/>
        <v>8.6583333333333339E-3</v>
      </c>
      <c r="N572" s="4"/>
    </row>
    <row r="573" spans="1:14" ht="13.5" thickBot="1" x14ac:dyDescent="0.25">
      <c r="A573" s="39">
        <f t="shared" si="63"/>
        <v>566</v>
      </c>
      <c r="B573" s="72">
        <f t="shared" si="64"/>
        <v>0</v>
      </c>
      <c r="C573" s="72">
        <f t="shared" si="65"/>
        <v>0</v>
      </c>
      <c r="D573" s="73">
        <f t="shared" si="66"/>
        <v>0</v>
      </c>
      <c r="E573" s="304">
        <f t="shared" si="67"/>
        <v>0</v>
      </c>
      <c r="F573" s="305"/>
      <c r="G573" s="306"/>
      <c r="H573" s="76"/>
      <c r="I573" s="5"/>
      <c r="J573" s="5"/>
      <c r="K573" s="5"/>
      <c r="L573" s="5">
        <f t="shared" si="68"/>
        <v>-505</v>
      </c>
      <c r="M573" s="6">
        <f t="shared" si="69"/>
        <v>8.6583333333333339E-3</v>
      </c>
      <c r="N573" s="4"/>
    </row>
    <row r="574" spans="1:14" ht="13.5" thickBot="1" x14ac:dyDescent="0.25">
      <c r="A574" s="39">
        <f t="shared" si="63"/>
        <v>567</v>
      </c>
      <c r="B574" s="72">
        <f t="shared" si="64"/>
        <v>0</v>
      </c>
      <c r="C574" s="72">
        <f t="shared" si="65"/>
        <v>0</v>
      </c>
      <c r="D574" s="73">
        <f t="shared" si="66"/>
        <v>0</v>
      </c>
      <c r="E574" s="304">
        <f t="shared" si="67"/>
        <v>0</v>
      </c>
      <c r="F574" s="305"/>
      <c r="G574" s="306"/>
      <c r="H574" s="76"/>
      <c r="I574" s="5"/>
      <c r="J574" s="5"/>
      <c r="K574" s="5"/>
      <c r="L574" s="5">
        <f t="shared" si="68"/>
        <v>-506</v>
      </c>
      <c r="M574" s="6">
        <f t="shared" si="69"/>
        <v>8.6583333333333339E-3</v>
      </c>
      <c r="N574" s="4"/>
    </row>
    <row r="575" spans="1:14" ht="13.5" thickBot="1" x14ac:dyDescent="0.25">
      <c r="A575" s="39">
        <f t="shared" si="63"/>
        <v>568</v>
      </c>
      <c r="B575" s="72">
        <f t="shared" si="64"/>
        <v>0</v>
      </c>
      <c r="C575" s="72">
        <f t="shared" si="65"/>
        <v>0</v>
      </c>
      <c r="D575" s="73">
        <f t="shared" si="66"/>
        <v>0</v>
      </c>
      <c r="E575" s="304">
        <f t="shared" si="67"/>
        <v>0</v>
      </c>
      <c r="F575" s="305"/>
      <c r="G575" s="306"/>
      <c r="H575" s="76"/>
      <c r="I575" s="5"/>
      <c r="J575" s="5"/>
      <c r="K575" s="5"/>
      <c r="L575" s="5">
        <f t="shared" si="68"/>
        <v>-507</v>
      </c>
      <c r="M575" s="6">
        <f t="shared" si="69"/>
        <v>8.6583333333333339E-3</v>
      </c>
      <c r="N575" s="4"/>
    </row>
    <row r="576" spans="1:14" ht="13.5" thickBot="1" x14ac:dyDescent="0.25">
      <c r="A576" s="39">
        <f t="shared" si="63"/>
        <v>569</v>
      </c>
      <c r="B576" s="72">
        <f t="shared" si="64"/>
        <v>0</v>
      </c>
      <c r="C576" s="72">
        <f t="shared" si="65"/>
        <v>0</v>
      </c>
      <c r="D576" s="73">
        <f t="shared" si="66"/>
        <v>0</v>
      </c>
      <c r="E576" s="304">
        <f t="shared" si="67"/>
        <v>0</v>
      </c>
      <c r="F576" s="305"/>
      <c r="G576" s="306"/>
      <c r="H576" s="76"/>
      <c r="I576" s="5"/>
      <c r="J576" s="5"/>
      <c r="K576" s="5"/>
      <c r="L576" s="5">
        <f t="shared" si="68"/>
        <v>-508</v>
      </c>
      <c r="M576" s="6">
        <f t="shared" si="69"/>
        <v>8.6583333333333339E-3</v>
      </c>
      <c r="N576" s="4"/>
    </row>
    <row r="577" spans="1:14" ht="13.5" thickBot="1" x14ac:dyDescent="0.25">
      <c r="A577" s="39">
        <f t="shared" si="63"/>
        <v>570</v>
      </c>
      <c r="B577" s="72">
        <f t="shared" si="64"/>
        <v>0</v>
      </c>
      <c r="C577" s="72">
        <f t="shared" si="65"/>
        <v>0</v>
      </c>
      <c r="D577" s="73">
        <f t="shared" si="66"/>
        <v>0</v>
      </c>
      <c r="E577" s="304">
        <f t="shared" si="67"/>
        <v>0</v>
      </c>
      <c r="F577" s="305"/>
      <c r="G577" s="306"/>
      <c r="H577" s="76"/>
      <c r="I577" s="5"/>
      <c r="J577" s="5"/>
      <c r="K577" s="5"/>
      <c r="L577" s="5">
        <f t="shared" si="68"/>
        <v>-509</v>
      </c>
      <c r="M577" s="6">
        <f t="shared" si="69"/>
        <v>8.6583333333333339E-3</v>
      </c>
      <c r="N577" s="4"/>
    </row>
    <row r="578" spans="1:14" ht="13.5" thickBot="1" x14ac:dyDescent="0.25">
      <c r="A578" s="39">
        <f t="shared" si="63"/>
        <v>571</v>
      </c>
      <c r="B578" s="72">
        <f t="shared" si="64"/>
        <v>0</v>
      </c>
      <c r="C578" s="72">
        <f t="shared" si="65"/>
        <v>0</v>
      </c>
      <c r="D578" s="73">
        <f t="shared" si="66"/>
        <v>0</v>
      </c>
      <c r="E578" s="304">
        <f t="shared" si="67"/>
        <v>0</v>
      </c>
      <c r="F578" s="305"/>
      <c r="G578" s="306"/>
      <c r="H578" s="76"/>
      <c r="I578" s="5"/>
      <c r="J578" s="5"/>
      <c r="K578" s="5"/>
      <c r="L578" s="5">
        <f t="shared" si="68"/>
        <v>-510</v>
      </c>
      <c r="M578" s="6">
        <f t="shared" si="69"/>
        <v>8.6583333333333339E-3</v>
      </c>
      <c r="N578" s="4"/>
    </row>
    <row r="579" spans="1:14" ht="13.5" thickBot="1" x14ac:dyDescent="0.25">
      <c r="A579" s="39">
        <f t="shared" si="63"/>
        <v>572</v>
      </c>
      <c r="B579" s="72">
        <f t="shared" si="64"/>
        <v>0</v>
      </c>
      <c r="C579" s="72">
        <f t="shared" si="65"/>
        <v>0</v>
      </c>
      <c r="D579" s="73">
        <f t="shared" si="66"/>
        <v>0</v>
      </c>
      <c r="E579" s="304">
        <f t="shared" si="67"/>
        <v>0</v>
      </c>
      <c r="F579" s="305"/>
      <c r="G579" s="306"/>
      <c r="H579" s="76"/>
      <c r="I579" s="5"/>
      <c r="J579" s="5"/>
      <c r="K579" s="5"/>
      <c r="L579" s="5">
        <f t="shared" si="68"/>
        <v>-511</v>
      </c>
      <c r="M579" s="6">
        <f t="shared" si="69"/>
        <v>8.6583333333333339E-3</v>
      </c>
      <c r="N579" s="4"/>
    </row>
    <row r="580" spans="1:14" ht="13.5" thickBot="1" x14ac:dyDescent="0.25">
      <c r="A580" s="39">
        <f t="shared" si="63"/>
        <v>573</v>
      </c>
      <c r="B580" s="72">
        <f t="shared" si="64"/>
        <v>0</v>
      </c>
      <c r="C580" s="72">
        <f t="shared" si="65"/>
        <v>0</v>
      </c>
      <c r="D580" s="73">
        <f t="shared" si="66"/>
        <v>0</v>
      </c>
      <c r="E580" s="304">
        <f t="shared" si="67"/>
        <v>0</v>
      </c>
      <c r="F580" s="305"/>
      <c r="G580" s="306"/>
      <c r="H580" s="76"/>
      <c r="I580" s="5"/>
      <c r="J580" s="5"/>
      <c r="K580" s="5"/>
      <c r="L580" s="5">
        <f t="shared" si="68"/>
        <v>-512</v>
      </c>
      <c r="M580" s="6">
        <f t="shared" si="69"/>
        <v>8.6583333333333339E-3</v>
      </c>
      <c r="N580" s="4"/>
    </row>
    <row r="581" spans="1:14" ht="13.5" thickBot="1" x14ac:dyDescent="0.25">
      <c r="A581" s="39">
        <f t="shared" si="63"/>
        <v>574</v>
      </c>
      <c r="B581" s="72">
        <f t="shared" si="64"/>
        <v>0</v>
      </c>
      <c r="C581" s="72">
        <f t="shared" si="65"/>
        <v>0</v>
      </c>
      <c r="D581" s="73">
        <f t="shared" si="66"/>
        <v>0</v>
      </c>
      <c r="E581" s="304">
        <f t="shared" si="67"/>
        <v>0</v>
      </c>
      <c r="F581" s="305"/>
      <c r="G581" s="306"/>
      <c r="H581" s="76"/>
      <c r="I581" s="5"/>
      <c r="J581" s="5"/>
      <c r="K581" s="5"/>
      <c r="L581" s="5">
        <f t="shared" si="68"/>
        <v>-513</v>
      </c>
      <c r="M581" s="6">
        <f t="shared" si="69"/>
        <v>8.6583333333333339E-3</v>
      </c>
      <c r="N581" s="4"/>
    </row>
    <row r="582" spans="1:14" ht="13.5" thickBot="1" x14ac:dyDescent="0.25">
      <c r="A582" s="39">
        <f t="shared" si="63"/>
        <v>575</v>
      </c>
      <c r="B582" s="72">
        <f t="shared" si="64"/>
        <v>0</v>
      </c>
      <c r="C582" s="72">
        <f t="shared" si="65"/>
        <v>0</v>
      </c>
      <c r="D582" s="73">
        <f t="shared" si="66"/>
        <v>0</v>
      </c>
      <c r="E582" s="304">
        <f t="shared" si="67"/>
        <v>0</v>
      </c>
      <c r="F582" s="305"/>
      <c r="G582" s="306"/>
      <c r="H582" s="76"/>
      <c r="I582" s="5"/>
      <c r="J582" s="5"/>
      <c r="K582" s="5"/>
      <c r="L582" s="5">
        <f t="shared" si="68"/>
        <v>-514</v>
      </c>
      <c r="M582" s="6">
        <f t="shared" si="69"/>
        <v>8.6583333333333339E-3</v>
      </c>
      <c r="N582" s="4"/>
    </row>
    <row r="583" spans="1:14" ht="13.5" thickBot="1" x14ac:dyDescent="0.25">
      <c r="A583" s="39">
        <f t="shared" si="63"/>
        <v>576</v>
      </c>
      <c r="B583" s="72">
        <f t="shared" si="64"/>
        <v>0</v>
      </c>
      <c r="C583" s="72">
        <f t="shared" si="65"/>
        <v>0</v>
      </c>
      <c r="D583" s="73">
        <f t="shared" si="66"/>
        <v>0</v>
      </c>
      <c r="E583" s="304">
        <f t="shared" si="67"/>
        <v>0</v>
      </c>
      <c r="F583" s="305"/>
      <c r="G583" s="306"/>
      <c r="H583" s="76"/>
      <c r="I583" s="5"/>
      <c r="J583" s="5"/>
      <c r="K583" s="5"/>
      <c r="L583" s="5">
        <f t="shared" si="68"/>
        <v>-515</v>
      </c>
      <c r="M583" s="6">
        <f t="shared" si="69"/>
        <v>8.6583333333333339E-3</v>
      </c>
      <c r="N583" s="4"/>
    </row>
    <row r="584" spans="1:14" ht="13.5" thickBot="1" x14ac:dyDescent="0.25">
      <c r="A584" s="39">
        <f t="shared" si="63"/>
        <v>577</v>
      </c>
      <c r="B584" s="72">
        <f t="shared" si="64"/>
        <v>0</v>
      </c>
      <c r="C584" s="72">
        <f t="shared" si="65"/>
        <v>0</v>
      </c>
      <c r="D584" s="73">
        <f t="shared" si="66"/>
        <v>0</v>
      </c>
      <c r="E584" s="304">
        <f t="shared" si="67"/>
        <v>0</v>
      </c>
      <c r="F584" s="305"/>
      <c r="G584" s="306"/>
      <c r="H584" s="76"/>
      <c r="I584" s="5"/>
      <c r="J584" s="5"/>
      <c r="K584" s="5"/>
      <c r="L584" s="5">
        <f t="shared" si="68"/>
        <v>-516</v>
      </c>
      <c r="M584" s="6">
        <f t="shared" si="69"/>
        <v>8.6583333333333339E-3</v>
      </c>
      <c r="N584" s="4"/>
    </row>
    <row r="585" spans="1:14" ht="13.5" thickBot="1" x14ac:dyDescent="0.25">
      <c r="A585" s="39">
        <f t="shared" si="63"/>
        <v>578</v>
      </c>
      <c r="B585" s="72">
        <f t="shared" si="64"/>
        <v>0</v>
      </c>
      <c r="C585" s="72">
        <f t="shared" si="65"/>
        <v>0</v>
      </c>
      <c r="D585" s="73">
        <f t="shared" si="66"/>
        <v>0</v>
      </c>
      <c r="E585" s="304">
        <f t="shared" si="67"/>
        <v>0</v>
      </c>
      <c r="F585" s="305"/>
      <c r="G585" s="306"/>
      <c r="H585" s="76"/>
      <c r="I585" s="5"/>
      <c r="J585" s="5"/>
      <c r="K585" s="5"/>
      <c r="L585" s="5">
        <f t="shared" si="68"/>
        <v>-517</v>
      </c>
      <c r="M585" s="6">
        <f t="shared" si="69"/>
        <v>8.6583333333333339E-3</v>
      </c>
      <c r="N585" s="4"/>
    </row>
    <row r="586" spans="1:14" ht="13.5" thickBot="1" x14ac:dyDescent="0.25">
      <c r="A586" s="39">
        <f t="shared" si="63"/>
        <v>579</v>
      </c>
      <c r="B586" s="72">
        <f t="shared" si="64"/>
        <v>0</v>
      </c>
      <c r="C586" s="72">
        <f t="shared" si="65"/>
        <v>0</v>
      </c>
      <c r="D586" s="73">
        <f t="shared" si="66"/>
        <v>0</v>
      </c>
      <c r="E586" s="304">
        <f t="shared" si="67"/>
        <v>0</v>
      </c>
      <c r="F586" s="305"/>
      <c r="G586" s="306"/>
      <c r="H586" s="76"/>
      <c r="I586" s="5"/>
      <c r="J586" s="5"/>
      <c r="K586" s="5"/>
      <c r="L586" s="5">
        <f t="shared" si="68"/>
        <v>-518</v>
      </c>
      <c r="M586" s="6">
        <f t="shared" si="69"/>
        <v>8.6583333333333339E-3</v>
      </c>
      <c r="N586" s="4"/>
    </row>
    <row r="587" spans="1:14" ht="13.5" thickBot="1" x14ac:dyDescent="0.25">
      <c r="A587" s="39">
        <f t="shared" si="63"/>
        <v>580</v>
      </c>
      <c r="B587" s="72">
        <f t="shared" si="64"/>
        <v>0</v>
      </c>
      <c r="C587" s="72">
        <f t="shared" si="65"/>
        <v>0</v>
      </c>
      <c r="D587" s="73">
        <f t="shared" si="66"/>
        <v>0</v>
      </c>
      <c r="E587" s="304">
        <f t="shared" si="67"/>
        <v>0</v>
      </c>
      <c r="F587" s="305"/>
      <c r="G587" s="306"/>
      <c r="H587" s="76"/>
      <c r="I587" s="5"/>
      <c r="J587" s="5"/>
      <c r="K587" s="5"/>
      <c r="L587" s="5">
        <f t="shared" si="68"/>
        <v>-519</v>
      </c>
      <c r="M587" s="6">
        <f t="shared" si="69"/>
        <v>8.6583333333333339E-3</v>
      </c>
      <c r="N587" s="4"/>
    </row>
    <row r="588" spans="1:14" ht="13.5" thickBot="1" x14ac:dyDescent="0.25">
      <c r="A588" s="39">
        <f t="shared" si="63"/>
        <v>581</v>
      </c>
      <c r="B588" s="72">
        <f t="shared" si="64"/>
        <v>0</v>
      </c>
      <c r="C588" s="72">
        <f t="shared" si="65"/>
        <v>0</v>
      </c>
      <c r="D588" s="73">
        <f t="shared" si="66"/>
        <v>0</v>
      </c>
      <c r="E588" s="304">
        <f t="shared" si="67"/>
        <v>0</v>
      </c>
      <c r="F588" s="305"/>
      <c r="G588" s="306"/>
      <c r="H588" s="76"/>
      <c r="I588" s="5"/>
      <c r="J588" s="5"/>
      <c r="K588" s="5"/>
      <c r="L588" s="5">
        <f t="shared" si="68"/>
        <v>-520</v>
      </c>
      <c r="M588" s="6">
        <f t="shared" si="69"/>
        <v>8.6583333333333339E-3</v>
      </c>
      <c r="N588" s="4"/>
    </row>
    <row r="589" spans="1:14" ht="13.5" thickBot="1" x14ac:dyDescent="0.25">
      <c r="A589" s="39">
        <f t="shared" si="63"/>
        <v>582</v>
      </c>
      <c r="B589" s="72">
        <f t="shared" si="64"/>
        <v>0</v>
      </c>
      <c r="C589" s="72">
        <f t="shared" si="65"/>
        <v>0</v>
      </c>
      <c r="D589" s="73">
        <f t="shared" si="66"/>
        <v>0</v>
      </c>
      <c r="E589" s="304">
        <f t="shared" si="67"/>
        <v>0</v>
      </c>
      <c r="F589" s="305"/>
      <c r="G589" s="306"/>
      <c r="H589" s="76"/>
      <c r="I589" s="5"/>
      <c r="J589" s="5"/>
      <c r="K589" s="5"/>
      <c r="L589" s="5">
        <f t="shared" si="68"/>
        <v>-521</v>
      </c>
      <c r="M589" s="6">
        <f t="shared" si="69"/>
        <v>8.6583333333333339E-3</v>
      </c>
      <c r="N589" s="4"/>
    </row>
    <row r="590" spans="1:14" ht="13.5" thickBot="1" x14ac:dyDescent="0.25">
      <c r="A590" s="39">
        <f t="shared" si="63"/>
        <v>583</v>
      </c>
      <c r="B590" s="72">
        <f t="shared" si="64"/>
        <v>0</v>
      </c>
      <c r="C590" s="72">
        <f t="shared" si="65"/>
        <v>0</v>
      </c>
      <c r="D590" s="73">
        <f t="shared" si="66"/>
        <v>0</v>
      </c>
      <c r="E590" s="304">
        <f t="shared" si="67"/>
        <v>0</v>
      </c>
      <c r="F590" s="305"/>
      <c r="G590" s="306"/>
      <c r="H590" s="76"/>
      <c r="I590" s="5"/>
      <c r="J590" s="5"/>
      <c r="K590" s="5"/>
      <c r="L590" s="5">
        <f t="shared" si="68"/>
        <v>-522</v>
      </c>
      <c r="M590" s="6">
        <f t="shared" si="69"/>
        <v>8.6583333333333339E-3</v>
      </c>
      <c r="N590" s="4"/>
    </row>
    <row r="591" spans="1:14" ht="13.5" thickBot="1" x14ac:dyDescent="0.25">
      <c r="A591" s="39">
        <f t="shared" si="63"/>
        <v>584</v>
      </c>
      <c r="B591" s="72">
        <f t="shared" si="64"/>
        <v>0</v>
      </c>
      <c r="C591" s="72">
        <f t="shared" si="65"/>
        <v>0</v>
      </c>
      <c r="D591" s="73">
        <f t="shared" si="66"/>
        <v>0</v>
      </c>
      <c r="E591" s="304">
        <f t="shared" si="67"/>
        <v>0</v>
      </c>
      <c r="F591" s="305"/>
      <c r="G591" s="306"/>
      <c r="H591" s="76"/>
      <c r="I591" s="5"/>
      <c r="J591" s="5"/>
      <c r="K591" s="5"/>
      <c r="L591" s="5">
        <f t="shared" si="68"/>
        <v>-523</v>
      </c>
      <c r="M591" s="6">
        <f t="shared" si="69"/>
        <v>8.6583333333333339E-3</v>
      </c>
      <c r="N591" s="4"/>
    </row>
    <row r="592" spans="1:14" ht="13.5" thickBot="1" x14ac:dyDescent="0.25">
      <c r="A592" s="39">
        <f t="shared" si="63"/>
        <v>585</v>
      </c>
      <c r="B592" s="72">
        <f t="shared" si="64"/>
        <v>0</v>
      </c>
      <c r="C592" s="72">
        <f t="shared" si="65"/>
        <v>0</v>
      </c>
      <c r="D592" s="73">
        <f t="shared" si="66"/>
        <v>0</v>
      </c>
      <c r="E592" s="304">
        <f t="shared" si="67"/>
        <v>0</v>
      </c>
      <c r="F592" s="305"/>
      <c r="G592" s="306"/>
      <c r="H592" s="76"/>
      <c r="I592" s="5"/>
      <c r="J592" s="5"/>
      <c r="K592" s="5"/>
      <c r="L592" s="5">
        <f t="shared" si="68"/>
        <v>-524</v>
      </c>
      <c r="M592" s="6">
        <f t="shared" si="69"/>
        <v>8.6583333333333339E-3</v>
      </c>
      <c r="N592" s="4"/>
    </row>
    <row r="593" spans="1:14" ht="13.5" thickBot="1" x14ac:dyDescent="0.25">
      <c r="A593" s="39">
        <f t="shared" si="63"/>
        <v>586</v>
      </c>
      <c r="B593" s="72">
        <f t="shared" si="64"/>
        <v>0</v>
      </c>
      <c r="C593" s="72">
        <f t="shared" si="65"/>
        <v>0</v>
      </c>
      <c r="D593" s="73">
        <f t="shared" si="66"/>
        <v>0</v>
      </c>
      <c r="E593" s="304">
        <f t="shared" si="67"/>
        <v>0</v>
      </c>
      <c r="F593" s="305"/>
      <c r="G593" s="306"/>
      <c r="H593" s="76"/>
      <c r="I593" s="5"/>
      <c r="J593" s="5"/>
      <c r="K593" s="5"/>
      <c r="L593" s="5">
        <f t="shared" si="68"/>
        <v>-525</v>
      </c>
      <c r="M593" s="6">
        <f t="shared" si="69"/>
        <v>8.6583333333333339E-3</v>
      </c>
      <c r="N593" s="4"/>
    </row>
    <row r="594" spans="1:14" ht="13.5" thickBot="1" x14ac:dyDescent="0.25">
      <c r="A594" s="39">
        <f t="shared" si="63"/>
        <v>587</v>
      </c>
      <c r="B594" s="72">
        <f t="shared" si="64"/>
        <v>0</v>
      </c>
      <c r="C594" s="72">
        <f t="shared" si="65"/>
        <v>0</v>
      </c>
      <c r="D594" s="73">
        <f t="shared" si="66"/>
        <v>0</v>
      </c>
      <c r="E594" s="304">
        <f t="shared" si="67"/>
        <v>0</v>
      </c>
      <c r="F594" s="305"/>
      <c r="G594" s="306"/>
      <c r="H594" s="76"/>
      <c r="I594" s="5"/>
      <c r="J594" s="5"/>
      <c r="K594" s="5"/>
      <c r="L594" s="5">
        <f t="shared" si="68"/>
        <v>-526</v>
      </c>
      <c r="M594" s="6">
        <f t="shared" si="69"/>
        <v>8.6583333333333339E-3</v>
      </c>
      <c r="N594" s="4"/>
    </row>
    <row r="595" spans="1:14" ht="13.5" thickBot="1" x14ac:dyDescent="0.25">
      <c r="A595" s="39">
        <f t="shared" si="63"/>
        <v>588</v>
      </c>
      <c r="B595" s="72">
        <f t="shared" si="64"/>
        <v>0</v>
      </c>
      <c r="C595" s="72">
        <f t="shared" si="65"/>
        <v>0</v>
      </c>
      <c r="D595" s="73">
        <f t="shared" si="66"/>
        <v>0</v>
      </c>
      <c r="E595" s="304">
        <f t="shared" si="67"/>
        <v>0</v>
      </c>
      <c r="F595" s="305"/>
      <c r="G595" s="306"/>
      <c r="H595" s="76"/>
      <c r="I595" s="5"/>
      <c r="J595" s="5"/>
      <c r="K595" s="5"/>
      <c r="L595" s="5">
        <f t="shared" si="68"/>
        <v>-527</v>
      </c>
      <c r="M595" s="6">
        <f t="shared" si="69"/>
        <v>8.6583333333333339E-3</v>
      </c>
      <c r="N595" s="4"/>
    </row>
    <row r="596" spans="1:14" ht="13.5" thickBot="1" x14ac:dyDescent="0.25">
      <c r="A596" s="39">
        <f t="shared" si="63"/>
        <v>589</v>
      </c>
      <c r="B596" s="72">
        <f t="shared" si="64"/>
        <v>0</v>
      </c>
      <c r="C596" s="72">
        <f t="shared" si="65"/>
        <v>0</v>
      </c>
      <c r="D596" s="73">
        <f t="shared" si="66"/>
        <v>0</v>
      </c>
      <c r="E596" s="304">
        <f t="shared" si="67"/>
        <v>0</v>
      </c>
      <c r="F596" s="305"/>
      <c r="G596" s="306"/>
      <c r="H596" s="76"/>
      <c r="I596" s="5"/>
      <c r="J596" s="5"/>
      <c r="K596" s="5"/>
      <c r="L596" s="5">
        <f t="shared" si="68"/>
        <v>-528</v>
      </c>
      <c r="M596" s="6">
        <f t="shared" si="69"/>
        <v>8.6583333333333339E-3</v>
      </c>
      <c r="N596" s="4"/>
    </row>
    <row r="597" spans="1:14" ht="13.5" thickBot="1" x14ac:dyDescent="0.25">
      <c r="A597" s="39">
        <f t="shared" si="63"/>
        <v>590</v>
      </c>
      <c r="B597" s="72">
        <f t="shared" si="64"/>
        <v>0</v>
      </c>
      <c r="C597" s="72">
        <f t="shared" si="65"/>
        <v>0</v>
      </c>
      <c r="D597" s="73">
        <f t="shared" si="66"/>
        <v>0</v>
      </c>
      <c r="E597" s="304">
        <f t="shared" si="67"/>
        <v>0</v>
      </c>
      <c r="F597" s="305"/>
      <c r="G597" s="306"/>
      <c r="H597" s="76"/>
      <c r="I597" s="5"/>
      <c r="J597" s="5"/>
      <c r="K597" s="5"/>
      <c r="L597" s="5">
        <f t="shared" si="68"/>
        <v>-529</v>
      </c>
      <c r="M597" s="6">
        <f t="shared" si="69"/>
        <v>8.6583333333333339E-3</v>
      </c>
      <c r="N597" s="4"/>
    </row>
    <row r="598" spans="1:14" ht="13.5" thickBot="1" x14ac:dyDescent="0.25">
      <c r="A598" s="39">
        <f t="shared" si="63"/>
        <v>591</v>
      </c>
      <c r="B598" s="72">
        <f t="shared" si="64"/>
        <v>0</v>
      </c>
      <c r="C598" s="72">
        <f t="shared" si="65"/>
        <v>0</v>
      </c>
      <c r="D598" s="73">
        <f t="shared" si="66"/>
        <v>0</v>
      </c>
      <c r="E598" s="304">
        <f t="shared" si="67"/>
        <v>0</v>
      </c>
      <c r="F598" s="305"/>
      <c r="G598" s="306"/>
      <c r="H598" s="76"/>
      <c r="I598" s="5"/>
      <c r="J598" s="5"/>
      <c r="K598" s="5"/>
      <c r="L598" s="5">
        <f t="shared" si="68"/>
        <v>-530</v>
      </c>
      <c r="M598" s="6">
        <f t="shared" si="69"/>
        <v>8.6583333333333339E-3</v>
      </c>
      <c r="N598" s="4"/>
    </row>
    <row r="599" spans="1:14" ht="13.5" thickBot="1" x14ac:dyDescent="0.25">
      <c r="A599" s="39">
        <f t="shared" si="63"/>
        <v>592</v>
      </c>
      <c r="B599" s="72">
        <f t="shared" si="64"/>
        <v>0</v>
      </c>
      <c r="C599" s="72">
        <f t="shared" si="65"/>
        <v>0</v>
      </c>
      <c r="D599" s="73">
        <f t="shared" si="66"/>
        <v>0</v>
      </c>
      <c r="E599" s="304">
        <f t="shared" si="67"/>
        <v>0</v>
      </c>
      <c r="F599" s="305"/>
      <c r="G599" s="306"/>
      <c r="H599" s="76"/>
      <c r="I599" s="5"/>
      <c r="J599" s="5"/>
      <c r="K599" s="5"/>
      <c r="L599" s="5">
        <f t="shared" si="68"/>
        <v>-531</v>
      </c>
      <c r="M599" s="6">
        <f t="shared" si="69"/>
        <v>8.6583333333333339E-3</v>
      </c>
      <c r="N599" s="4"/>
    </row>
    <row r="600" spans="1:14" ht="13.5" thickBot="1" x14ac:dyDescent="0.25">
      <c r="A600" s="39">
        <f t="shared" si="63"/>
        <v>593</v>
      </c>
      <c r="B600" s="72">
        <f t="shared" si="64"/>
        <v>0</v>
      </c>
      <c r="C600" s="72">
        <f t="shared" si="65"/>
        <v>0</v>
      </c>
      <c r="D600" s="73">
        <f t="shared" si="66"/>
        <v>0</v>
      </c>
      <c r="E600" s="304">
        <f t="shared" si="67"/>
        <v>0</v>
      </c>
      <c r="F600" s="305"/>
      <c r="G600" s="306"/>
      <c r="H600" s="76"/>
      <c r="I600" s="5"/>
      <c r="J600" s="5"/>
      <c r="K600" s="5"/>
      <c r="L600" s="5">
        <f t="shared" si="68"/>
        <v>-532</v>
      </c>
      <c r="M600" s="6">
        <f t="shared" si="69"/>
        <v>8.6583333333333339E-3</v>
      </c>
      <c r="N600" s="4"/>
    </row>
    <row r="601" spans="1:14" ht="13.5" thickBot="1" x14ac:dyDescent="0.25">
      <c r="A601" s="39">
        <f t="shared" si="63"/>
        <v>594</v>
      </c>
      <c r="B601" s="72">
        <f t="shared" si="64"/>
        <v>0</v>
      </c>
      <c r="C601" s="72">
        <f t="shared" si="65"/>
        <v>0</v>
      </c>
      <c r="D601" s="73">
        <f t="shared" si="66"/>
        <v>0</v>
      </c>
      <c r="E601" s="304">
        <f t="shared" si="67"/>
        <v>0</v>
      </c>
      <c r="F601" s="305"/>
      <c r="G601" s="306"/>
      <c r="H601" s="76"/>
      <c r="I601" s="5"/>
      <c r="J601" s="5"/>
      <c r="K601" s="5"/>
      <c r="L601" s="5">
        <f t="shared" si="68"/>
        <v>-533</v>
      </c>
      <c r="M601" s="6">
        <f t="shared" si="69"/>
        <v>8.6583333333333339E-3</v>
      </c>
      <c r="N601" s="4"/>
    </row>
    <row r="602" spans="1:14" ht="13.5" thickBot="1" x14ac:dyDescent="0.25">
      <c r="A602" s="39">
        <f t="shared" si="63"/>
        <v>595</v>
      </c>
      <c r="B602" s="72">
        <f t="shared" si="64"/>
        <v>0</v>
      </c>
      <c r="C602" s="72">
        <f t="shared" si="65"/>
        <v>0</v>
      </c>
      <c r="D602" s="73">
        <f t="shared" si="66"/>
        <v>0</v>
      </c>
      <c r="E602" s="304">
        <f t="shared" si="67"/>
        <v>0</v>
      </c>
      <c r="F602" s="305"/>
      <c r="G602" s="306"/>
      <c r="H602" s="76"/>
      <c r="I602" s="5"/>
      <c r="J602" s="5"/>
      <c r="K602" s="5"/>
      <c r="L602" s="5">
        <f t="shared" si="68"/>
        <v>-534</v>
      </c>
      <c r="M602" s="6">
        <f t="shared" si="69"/>
        <v>8.6583333333333339E-3</v>
      </c>
      <c r="N602" s="4"/>
    </row>
    <row r="603" spans="1:14" ht="13.5" thickBot="1" x14ac:dyDescent="0.25">
      <c r="A603" s="39">
        <f t="shared" si="63"/>
        <v>596</v>
      </c>
      <c r="B603" s="72">
        <f t="shared" si="64"/>
        <v>0</v>
      </c>
      <c r="C603" s="72">
        <f t="shared" si="65"/>
        <v>0</v>
      </c>
      <c r="D603" s="73">
        <f t="shared" si="66"/>
        <v>0</v>
      </c>
      <c r="E603" s="304">
        <f t="shared" si="67"/>
        <v>0</v>
      </c>
      <c r="F603" s="305"/>
      <c r="G603" s="306"/>
      <c r="H603" s="76"/>
      <c r="I603" s="5"/>
      <c r="J603" s="5"/>
      <c r="K603" s="5"/>
      <c r="L603" s="5">
        <f t="shared" si="68"/>
        <v>-535</v>
      </c>
      <c r="M603" s="6">
        <f t="shared" si="69"/>
        <v>8.6583333333333339E-3</v>
      </c>
      <c r="N603" s="4"/>
    </row>
    <row r="604" spans="1:14" ht="13.5" thickBot="1" x14ac:dyDescent="0.25">
      <c r="A604" s="39">
        <f t="shared" si="63"/>
        <v>597</v>
      </c>
      <c r="B604" s="72">
        <f t="shared" si="64"/>
        <v>0</v>
      </c>
      <c r="C604" s="72">
        <f t="shared" si="65"/>
        <v>0</v>
      </c>
      <c r="D604" s="73">
        <f t="shared" si="66"/>
        <v>0</v>
      </c>
      <c r="E604" s="304">
        <f t="shared" si="67"/>
        <v>0</v>
      </c>
      <c r="F604" s="305"/>
      <c r="G604" s="306"/>
      <c r="H604" s="76"/>
      <c r="I604" s="5"/>
      <c r="J604" s="5"/>
      <c r="K604" s="5"/>
      <c r="L604" s="5">
        <f t="shared" si="68"/>
        <v>-536</v>
      </c>
      <c r="M604" s="6">
        <f t="shared" si="69"/>
        <v>8.6583333333333339E-3</v>
      </c>
      <c r="N604" s="4"/>
    </row>
    <row r="605" spans="1:14" ht="13.5" thickBot="1" x14ac:dyDescent="0.25">
      <c r="A605" s="39">
        <f t="shared" si="63"/>
        <v>598</v>
      </c>
      <c r="B605" s="72">
        <f t="shared" si="64"/>
        <v>0</v>
      </c>
      <c r="C605" s="72">
        <f t="shared" si="65"/>
        <v>0</v>
      </c>
      <c r="D605" s="73">
        <f t="shared" si="66"/>
        <v>0</v>
      </c>
      <c r="E605" s="304">
        <f t="shared" si="67"/>
        <v>0</v>
      </c>
      <c r="F605" s="305"/>
      <c r="G605" s="306"/>
      <c r="H605" s="76"/>
      <c r="I605" s="5"/>
      <c r="J605" s="5"/>
      <c r="K605" s="5"/>
      <c r="L605" s="5">
        <f t="shared" si="68"/>
        <v>-537</v>
      </c>
      <c r="M605" s="6">
        <f t="shared" si="69"/>
        <v>8.6583333333333339E-3</v>
      </c>
      <c r="N605" s="4"/>
    </row>
    <row r="606" spans="1:14" ht="13.5" thickBot="1" x14ac:dyDescent="0.25">
      <c r="A606" s="39">
        <f t="shared" si="63"/>
        <v>599</v>
      </c>
      <c r="B606" s="72">
        <f t="shared" si="64"/>
        <v>0</v>
      </c>
      <c r="C606" s="72">
        <f t="shared" si="65"/>
        <v>0</v>
      </c>
      <c r="D606" s="73">
        <f t="shared" si="66"/>
        <v>0</v>
      </c>
      <c r="E606" s="304">
        <f t="shared" si="67"/>
        <v>0</v>
      </c>
      <c r="F606" s="305"/>
      <c r="G606" s="306"/>
      <c r="H606" s="76"/>
      <c r="I606" s="5"/>
      <c r="J606" s="5"/>
      <c r="K606" s="5"/>
      <c r="L606" s="5">
        <f t="shared" si="68"/>
        <v>-538</v>
      </c>
      <c r="M606" s="6">
        <f t="shared" si="69"/>
        <v>8.6583333333333339E-3</v>
      </c>
      <c r="N606" s="4"/>
    </row>
    <row r="607" spans="1:14" x14ac:dyDescent="0.2">
      <c r="A607" s="39">
        <f t="shared" si="63"/>
        <v>600</v>
      </c>
      <c r="B607" s="72">
        <f t="shared" si="64"/>
        <v>0</v>
      </c>
      <c r="C607" s="72">
        <f t="shared" si="65"/>
        <v>0</v>
      </c>
      <c r="D607" s="73">
        <f t="shared" si="66"/>
        <v>0</v>
      </c>
      <c r="E607" s="304">
        <f t="shared" si="67"/>
        <v>0</v>
      </c>
      <c r="F607" s="305"/>
      <c r="G607" s="306"/>
      <c r="H607" s="76"/>
      <c r="I607" s="5"/>
      <c r="J607" s="5"/>
      <c r="K607" s="5"/>
      <c r="L607" s="5">
        <f t="shared" si="68"/>
        <v>-539</v>
      </c>
      <c r="M607" s="6">
        <f t="shared" si="69"/>
        <v>8.6583333333333339E-3</v>
      </c>
      <c r="N607" s="4"/>
    </row>
    <row r="608" spans="1:14" x14ac:dyDescent="0.2">
      <c r="A608" s="41"/>
      <c r="B608" s="18"/>
      <c r="C608" s="19"/>
      <c r="D608" s="38"/>
      <c r="E608" s="307"/>
      <c r="F608" s="299"/>
      <c r="G608" s="300"/>
      <c r="H608" s="38"/>
      <c r="I608" s="5"/>
      <c r="J608" s="5"/>
      <c r="K608" s="5"/>
      <c r="L608" s="5"/>
      <c r="M608" s="5"/>
      <c r="N608" s="4"/>
    </row>
    <row r="609" spans="1:14" x14ac:dyDescent="0.2">
      <c r="A609" s="42" t="s">
        <v>4</v>
      </c>
      <c r="B609" s="43"/>
      <c r="C609" s="54">
        <f>SUM(C8:C607)</f>
        <v>14318346.744511031</v>
      </c>
      <c r="D609" s="55">
        <f>SUM(D8:D607)+F609</f>
        <v>50000000</v>
      </c>
      <c r="E609" s="301"/>
      <c r="F609" s="287"/>
      <c r="G609" s="288"/>
      <c r="H609" s="55">
        <f>SUM(H8:H607)</f>
        <v>0</v>
      </c>
      <c r="I609" s="5"/>
      <c r="J609" s="8"/>
      <c r="K609" s="8"/>
      <c r="L609" s="5"/>
      <c r="M609" s="5"/>
      <c r="N609" s="4"/>
    </row>
    <row r="610" spans="1:14" x14ac:dyDescent="0.2">
      <c r="A610" s="35"/>
      <c r="B610" s="25"/>
      <c r="C610" s="26"/>
      <c r="D610" s="37"/>
      <c r="E610" s="308"/>
      <c r="F610" s="309"/>
      <c r="G610" s="310"/>
      <c r="H610" s="37"/>
      <c r="I610" s="5"/>
      <c r="J610" s="5"/>
      <c r="K610" s="5"/>
      <c r="L610" s="5"/>
      <c r="M610" s="5"/>
      <c r="N610" s="4"/>
    </row>
    <row r="611" spans="1:14" x14ac:dyDescent="0.2">
      <c r="F611" s="9"/>
      <c r="G611" s="9"/>
      <c r="H611" s="10"/>
      <c r="I611" s="5"/>
      <c r="J611" s="5"/>
      <c r="K611" s="5"/>
      <c r="L611" s="5"/>
      <c r="M611" s="5"/>
      <c r="N611" s="4"/>
    </row>
    <row r="612" spans="1:14" x14ac:dyDescent="0.2">
      <c r="F612" s="9"/>
      <c r="G612" s="9"/>
      <c r="H612" s="10"/>
      <c r="I612" s="5"/>
      <c r="J612" s="5"/>
      <c r="K612" s="5"/>
      <c r="L612" s="5"/>
      <c r="M612" s="5"/>
      <c r="N612" s="4"/>
    </row>
    <row r="613" spans="1:14" x14ac:dyDescent="0.2">
      <c r="F613" s="9"/>
      <c r="G613" s="9"/>
      <c r="H613" s="10"/>
      <c r="I613" s="5"/>
      <c r="J613" s="5"/>
      <c r="K613" s="5"/>
      <c r="L613" s="5"/>
      <c r="M613" s="5"/>
      <c r="N613" s="4"/>
    </row>
    <row r="614" spans="1:14" x14ac:dyDescent="0.2">
      <c r="F614" s="9"/>
      <c r="G614" s="9"/>
      <c r="H614" s="10"/>
      <c r="I614" s="5"/>
      <c r="J614" s="5"/>
      <c r="K614" s="5"/>
      <c r="L614" s="5"/>
      <c r="M614" s="5"/>
      <c r="N614" s="4"/>
    </row>
    <row r="615" spans="1:14" x14ac:dyDescent="0.2">
      <c r="F615" s="9"/>
      <c r="G615" s="9"/>
      <c r="H615" s="10"/>
      <c r="I615" s="5"/>
      <c r="J615" s="5"/>
      <c r="K615" s="5"/>
      <c r="L615" s="5"/>
      <c r="M615" s="5"/>
      <c r="N615" s="4"/>
    </row>
    <row r="616" spans="1:14" x14ac:dyDescent="0.2">
      <c r="F616" s="9"/>
      <c r="G616" s="9"/>
      <c r="H616" s="10"/>
      <c r="I616" s="5"/>
      <c r="J616" s="5"/>
      <c r="K616" s="5"/>
      <c r="L616" s="5"/>
      <c r="M616" s="5"/>
      <c r="N616" s="4"/>
    </row>
    <row r="617" spans="1:14" x14ac:dyDescent="0.2">
      <c r="F617" s="9"/>
      <c r="G617" s="9"/>
      <c r="H617" s="10"/>
      <c r="I617" s="5"/>
      <c r="J617" s="5"/>
      <c r="K617" s="5"/>
      <c r="L617" s="5"/>
      <c r="M617" s="5"/>
      <c r="N617" s="4"/>
    </row>
    <row r="618" spans="1:14" x14ac:dyDescent="0.2">
      <c r="F618" s="9"/>
      <c r="G618" s="9"/>
      <c r="H618" s="10"/>
      <c r="I618" s="5"/>
      <c r="J618" s="5"/>
      <c r="K618" s="5"/>
      <c r="L618" s="5"/>
      <c r="M618" s="5"/>
      <c r="N618" s="4"/>
    </row>
    <row r="619" spans="1:14" x14ac:dyDescent="0.2">
      <c r="F619" s="9"/>
      <c r="G619" s="9"/>
      <c r="H619" s="10"/>
      <c r="I619" s="5"/>
      <c r="J619" s="5"/>
      <c r="K619" s="5"/>
      <c r="L619" s="5"/>
      <c r="M619" s="5"/>
      <c r="N619" s="4"/>
    </row>
    <row r="620" spans="1:14" x14ac:dyDescent="0.2">
      <c r="F620" s="9"/>
      <c r="G620" s="9"/>
      <c r="H620" s="10"/>
      <c r="I620" s="5"/>
      <c r="J620" s="5"/>
      <c r="K620" s="5"/>
      <c r="L620" s="5"/>
      <c r="M620" s="5"/>
      <c r="N620" s="4"/>
    </row>
    <row r="621" spans="1:14" x14ac:dyDescent="0.2">
      <c r="F621" s="9"/>
      <c r="G621" s="9"/>
      <c r="H621" s="10"/>
      <c r="I621" s="5"/>
      <c r="J621" s="5"/>
      <c r="K621" s="5"/>
      <c r="L621" s="5"/>
      <c r="M621" s="5"/>
      <c r="N621" s="4"/>
    </row>
    <row r="622" spans="1:14" x14ac:dyDescent="0.2">
      <c r="F622" s="9"/>
      <c r="G622" s="9"/>
      <c r="H622" s="10"/>
      <c r="I622" s="5"/>
      <c r="J622" s="5"/>
      <c r="K622" s="5"/>
      <c r="L622" s="5"/>
      <c r="M622" s="5"/>
      <c r="N622" s="4"/>
    </row>
    <row r="623" spans="1:14" x14ac:dyDescent="0.2">
      <c r="F623" s="9"/>
      <c r="G623" s="9"/>
      <c r="H623" s="10"/>
      <c r="I623" s="5"/>
      <c r="J623" s="5"/>
      <c r="K623" s="5"/>
      <c r="L623" s="5"/>
      <c r="M623" s="5"/>
      <c r="N623" s="4"/>
    </row>
    <row r="624" spans="1:14" x14ac:dyDescent="0.2">
      <c r="F624" s="9"/>
      <c r="G624" s="9"/>
      <c r="H624" s="10"/>
      <c r="I624" s="5"/>
      <c r="J624" s="5"/>
      <c r="K624" s="5"/>
      <c r="L624" s="5"/>
      <c r="M624" s="5"/>
      <c r="N624" s="4"/>
    </row>
    <row r="625" spans="6:14" x14ac:dyDescent="0.2">
      <c r="F625" s="9"/>
      <c r="G625" s="9"/>
      <c r="H625" s="10"/>
      <c r="I625" s="5"/>
      <c r="J625" s="5"/>
      <c r="K625" s="5"/>
      <c r="L625" s="5"/>
      <c r="M625" s="5"/>
      <c r="N625" s="4"/>
    </row>
    <row r="626" spans="6:14" x14ac:dyDescent="0.2">
      <c r="F626" s="9"/>
      <c r="G626" s="9"/>
      <c r="H626" s="10"/>
      <c r="I626" s="5"/>
      <c r="J626" s="5"/>
      <c r="K626" s="5"/>
      <c r="L626" s="5"/>
      <c r="M626" s="5"/>
      <c r="N626" s="4"/>
    </row>
    <row r="627" spans="6:14" x14ac:dyDescent="0.2">
      <c r="F627" s="9"/>
      <c r="G627" s="9"/>
      <c r="H627" s="10"/>
      <c r="I627" s="5"/>
      <c r="J627" s="5"/>
      <c r="K627" s="5"/>
      <c r="L627" s="5"/>
      <c r="M627" s="5"/>
      <c r="N627" s="4"/>
    </row>
    <row r="628" spans="6:14" x14ac:dyDescent="0.2">
      <c r="F628" s="9"/>
      <c r="G628" s="9"/>
      <c r="H628" s="10"/>
      <c r="I628" s="5"/>
      <c r="J628" s="5"/>
      <c r="K628" s="5"/>
      <c r="L628" s="5"/>
      <c r="M628" s="5"/>
      <c r="N628" s="4"/>
    </row>
    <row r="629" spans="6:14" x14ac:dyDescent="0.2">
      <c r="F629" s="9"/>
      <c r="G629" s="9"/>
      <c r="H629" s="10"/>
      <c r="I629" s="5"/>
      <c r="J629" s="5"/>
      <c r="K629" s="5"/>
      <c r="L629" s="5"/>
      <c r="M629" s="5"/>
      <c r="N629" s="4"/>
    </row>
    <row r="630" spans="6:14" x14ac:dyDescent="0.2">
      <c r="F630" s="9"/>
      <c r="G630" s="9"/>
      <c r="H630" s="10"/>
      <c r="I630" s="5"/>
      <c r="J630" s="5"/>
      <c r="K630" s="5"/>
      <c r="L630" s="5"/>
      <c r="M630" s="5"/>
      <c r="N630" s="4"/>
    </row>
    <row r="631" spans="6:14" x14ac:dyDescent="0.2">
      <c r="F631" s="9"/>
      <c r="G631" s="9"/>
      <c r="H631" s="10"/>
      <c r="I631" s="5"/>
      <c r="J631" s="5"/>
      <c r="K631" s="5"/>
      <c r="L631" s="5"/>
      <c r="M631" s="5"/>
      <c r="N631" s="4"/>
    </row>
    <row r="632" spans="6:14" x14ac:dyDescent="0.2">
      <c r="F632" s="9"/>
      <c r="G632" s="9"/>
      <c r="H632" s="10"/>
      <c r="I632" s="5"/>
      <c r="J632" s="5"/>
      <c r="K632" s="5"/>
      <c r="L632" s="5"/>
      <c r="M632" s="5"/>
      <c r="N632" s="4"/>
    </row>
    <row r="633" spans="6:14" x14ac:dyDescent="0.2">
      <c r="F633" s="9"/>
      <c r="G633" s="9"/>
      <c r="H633" s="10"/>
      <c r="I633" s="5"/>
      <c r="J633" s="5"/>
      <c r="K633" s="5"/>
      <c r="L633" s="5"/>
      <c r="M633" s="5"/>
      <c r="N633" s="4"/>
    </row>
    <row r="634" spans="6:14" x14ac:dyDescent="0.2">
      <c r="F634" s="9"/>
      <c r="G634" s="9"/>
      <c r="H634" s="10"/>
      <c r="I634" s="5"/>
      <c r="J634" s="5"/>
      <c r="K634" s="5"/>
      <c r="L634" s="5"/>
      <c r="M634" s="5"/>
      <c r="N634" s="4"/>
    </row>
    <row r="635" spans="6:14" x14ac:dyDescent="0.2">
      <c r="F635" s="9"/>
      <c r="G635" s="9"/>
      <c r="H635" s="10"/>
      <c r="I635" s="5"/>
      <c r="J635" s="5"/>
      <c r="K635" s="5"/>
      <c r="L635" s="5"/>
      <c r="M635" s="5"/>
      <c r="N635" s="4"/>
    </row>
    <row r="636" spans="6:14" x14ac:dyDescent="0.2">
      <c r="F636" s="9"/>
      <c r="G636" s="9"/>
      <c r="H636" s="10"/>
      <c r="I636" s="5"/>
      <c r="J636" s="5"/>
      <c r="K636" s="5"/>
      <c r="L636" s="5"/>
      <c r="M636" s="5"/>
      <c r="N636" s="4"/>
    </row>
    <row r="637" spans="6:14" x14ac:dyDescent="0.2">
      <c r="F637" s="9"/>
      <c r="G637" s="9"/>
      <c r="H637" s="10"/>
      <c r="I637" s="5"/>
      <c r="J637" s="5"/>
      <c r="K637" s="5"/>
      <c r="L637" s="5"/>
      <c r="M637" s="5"/>
      <c r="N637" s="4"/>
    </row>
    <row r="638" spans="6:14" x14ac:dyDescent="0.2">
      <c r="F638" s="9"/>
      <c r="G638" s="9"/>
      <c r="H638" s="10"/>
      <c r="I638" s="5"/>
      <c r="J638" s="5"/>
      <c r="K638" s="5"/>
      <c r="L638" s="5"/>
      <c r="M638" s="5"/>
      <c r="N638" s="4"/>
    </row>
    <row r="639" spans="6:14" x14ac:dyDescent="0.2">
      <c r="F639" s="9"/>
      <c r="G639" s="9"/>
      <c r="H639" s="10"/>
      <c r="I639" s="5"/>
      <c r="J639" s="5"/>
      <c r="K639" s="5"/>
      <c r="L639" s="5"/>
      <c r="M639" s="5"/>
      <c r="N639" s="4"/>
    </row>
    <row r="640" spans="6:14" x14ac:dyDescent="0.2">
      <c r="F640" s="9"/>
      <c r="G640" s="9"/>
      <c r="H640" s="10"/>
      <c r="I640" s="5"/>
      <c r="J640" s="5"/>
      <c r="K640" s="5"/>
      <c r="L640" s="5"/>
      <c r="M640" s="5"/>
      <c r="N640" s="4"/>
    </row>
    <row r="641" spans="6:14" x14ac:dyDescent="0.2">
      <c r="F641" s="9"/>
      <c r="G641" s="9"/>
      <c r="H641" s="10"/>
      <c r="I641" s="5"/>
      <c r="J641" s="5"/>
      <c r="K641" s="5"/>
      <c r="L641" s="5"/>
      <c r="M641" s="5"/>
      <c r="N641" s="4"/>
    </row>
    <row r="642" spans="6:14" x14ac:dyDescent="0.2">
      <c r="F642" s="9"/>
      <c r="G642" s="9"/>
      <c r="H642" s="10"/>
      <c r="I642" s="5"/>
      <c r="J642" s="5"/>
      <c r="K642" s="5"/>
      <c r="L642" s="5"/>
      <c r="M642" s="5"/>
      <c r="N642" s="4"/>
    </row>
    <row r="643" spans="6:14" x14ac:dyDescent="0.2">
      <c r="F643" s="9"/>
      <c r="G643" s="9"/>
      <c r="H643" s="10"/>
      <c r="I643" s="5"/>
      <c r="J643" s="5"/>
      <c r="K643" s="5"/>
      <c r="L643" s="5"/>
      <c r="M643" s="5"/>
      <c r="N643" s="4"/>
    </row>
    <row r="644" spans="6:14" x14ac:dyDescent="0.2">
      <c r="F644" s="9"/>
      <c r="G644" s="9"/>
      <c r="H644" s="10"/>
      <c r="I644" s="5"/>
      <c r="J644" s="5"/>
      <c r="K644" s="5"/>
      <c r="L644" s="5"/>
      <c r="M644" s="5"/>
      <c r="N644" s="4"/>
    </row>
    <row r="645" spans="6:14" x14ac:dyDescent="0.2">
      <c r="F645" s="9"/>
      <c r="G645" s="9"/>
      <c r="H645" s="10"/>
      <c r="I645" s="5"/>
      <c r="J645" s="5"/>
      <c r="K645" s="5"/>
      <c r="L645" s="5"/>
      <c r="M645" s="5"/>
      <c r="N645" s="4"/>
    </row>
    <row r="646" spans="6:14" x14ac:dyDescent="0.2">
      <c r="F646" s="9"/>
      <c r="G646" s="9"/>
      <c r="H646" s="10"/>
      <c r="I646" s="5"/>
      <c r="J646" s="5"/>
      <c r="K646" s="5"/>
      <c r="L646" s="5"/>
      <c r="M646" s="5"/>
      <c r="N646" s="4"/>
    </row>
    <row r="647" spans="6:14" x14ac:dyDescent="0.2">
      <c r="F647" s="9"/>
      <c r="G647" s="9"/>
      <c r="H647" s="10"/>
      <c r="I647" s="5"/>
      <c r="J647" s="5"/>
      <c r="K647" s="5"/>
      <c r="L647" s="5"/>
      <c r="M647" s="5"/>
      <c r="N647" s="4"/>
    </row>
    <row r="648" spans="6:14" x14ac:dyDescent="0.2">
      <c r="F648" s="9"/>
      <c r="G648" s="9"/>
      <c r="H648" s="10"/>
      <c r="I648" s="5"/>
      <c r="J648" s="5"/>
      <c r="K648" s="5"/>
      <c r="L648" s="5"/>
      <c r="M648" s="5"/>
      <c r="N648" s="4"/>
    </row>
    <row r="649" spans="6:14" x14ac:dyDescent="0.2">
      <c r="F649" s="9"/>
      <c r="G649" s="9"/>
      <c r="H649" s="10"/>
      <c r="I649" s="5"/>
      <c r="J649" s="5"/>
      <c r="K649" s="5"/>
      <c r="L649" s="5"/>
      <c r="M649" s="5"/>
      <c r="N649" s="4"/>
    </row>
    <row r="650" spans="6:14" x14ac:dyDescent="0.2">
      <c r="F650" s="9"/>
      <c r="G650" s="9"/>
      <c r="H650" s="10"/>
      <c r="I650" s="5"/>
      <c r="J650" s="5"/>
      <c r="K650" s="5"/>
      <c r="L650" s="5"/>
      <c r="M650" s="5"/>
      <c r="N650" s="4"/>
    </row>
    <row r="651" spans="6:14" x14ac:dyDescent="0.2">
      <c r="F651" s="9"/>
      <c r="G651" s="9"/>
      <c r="H651" s="10"/>
      <c r="I651" s="5"/>
      <c r="J651" s="5"/>
      <c r="K651" s="5"/>
      <c r="L651" s="5"/>
      <c r="M651" s="5"/>
      <c r="N651" s="4"/>
    </row>
    <row r="652" spans="6:14" x14ac:dyDescent="0.2">
      <c r="F652" s="9"/>
      <c r="G652" s="9"/>
      <c r="H652" s="10"/>
      <c r="I652" s="5"/>
      <c r="J652" s="5"/>
      <c r="K652" s="5"/>
      <c r="L652" s="5"/>
      <c r="M652" s="5"/>
      <c r="N652" s="4"/>
    </row>
    <row r="653" spans="6:14" x14ac:dyDescent="0.2">
      <c r="F653" s="9"/>
      <c r="G653" s="9"/>
      <c r="H653" s="10"/>
      <c r="I653" s="5"/>
      <c r="J653" s="5"/>
      <c r="K653" s="5"/>
      <c r="L653" s="5"/>
      <c r="M653" s="5"/>
      <c r="N653" s="4"/>
    </row>
    <row r="654" spans="6:14" x14ac:dyDescent="0.2">
      <c r="F654" s="9"/>
      <c r="G654" s="9"/>
      <c r="H654" s="10"/>
      <c r="I654" s="5"/>
      <c r="J654" s="5"/>
      <c r="K654" s="5"/>
      <c r="L654" s="5"/>
      <c r="M654" s="5"/>
      <c r="N654" s="4"/>
    </row>
    <row r="655" spans="6:14" x14ac:dyDescent="0.2">
      <c r="F655" s="9"/>
      <c r="G655" s="9"/>
      <c r="H655" s="10"/>
      <c r="I655" s="5"/>
      <c r="J655" s="5"/>
      <c r="K655" s="5"/>
      <c r="L655" s="5"/>
      <c r="M655" s="5"/>
      <c r="N655" s="4"/>
    </row>
    <row r="656" spans="6:14" x14ac:dyDescent="0.2">
      <c r="I656" s="5"/>
      <c r="J656" s="5"/>
      <c r="K656" s="5"/>
      <c r="L656" s="5"/>
      <c r="M656" s="5"/>
      <c r="N656" s="4"/>
    </row>
    <row r="657" spans="9:14" x14ac:dyDescent="0.2">
      <c r="I657" s="5"/>
      <c r="J657" s="5"/>
      <c r="K657" s="5"/>
      <c r="L657" s="5"/>
      <c r="M657" s="5"/>
      <c r="N657" s="4"/>
    </row>
    <row r="658" spans="9:14" x14ac:dyDescent="0.2">
      <c r="I658" s="5"/>
      <c r="J658" s="5"/>
      <c r="K658" s="5"/>
      <c r="L658" s="5"/>
      <c r="M658" s="5"/>
      <c r="N658" s="4"/>
    </row>
    <row r="659" spans="9:14" x14ac:dyDescent="0.2">
      <c r="I659" s="5"/>
      <c r="J659" s="5"/>
      <c r="K659" s="5"/>
      <c r="L659" s="5"/>
      <c r="M659" s="5"/>
      <c r="N659" s="4"/>
    </row>
    <row r="660" spans="9:14" x14ac:dyDescent="0.2">
      <c r="I660" s="5"/>
      <c r="J660" s="5"/>
      <c r="K660" s="5"/>
      <c r="L660" s="5"/>
      <c r="M660" s="5"/>
      <c r="N660" s="4"/>
    </row>
    <row r="661" spans="9:14" x14ac:dyDescent="0.2">
      <c r="I661" s="5"/>
      <c r="J661" s="5"/>
      <c r="K661" s="5"/>
      <c r="L661" s="5"/>
      <c r="M661" s="5"/>
      <c r="N661" s="4"/>
    </row>
    <row r="662" spans="9:14" x14ac:dyDescent="0.2">
      <c r="I662" s="5"/>
      <c r="J662" s="5"/>
      <c r="K662" s="5"/>
      <c r="L662" s="5"/>
      <c r="M662" s="5"/>
      <c r="N662" s="4"/>
    </row>
    <row r="663" spans="9:14" x14ac:dyDescent="0.2">
      <c r="I663" s="5"/>
      <c r="J663" s="5"/>
      <c r="K663" s="5"/>
      <c r="L663" s="5"/>
      <c r="M663" s="5"/>
      <c r="N663" s="4"/>
    </row>
    <row r="664" spans="9:14" x14ac:dyDescent="0.2">
      <c r="I664" s="5"/>
      <c r="J664" s="5"/>
      <c r="K664" s="5"/>
      <c r="L664" s="5"/>
      <c r="M664" s="5"/>
      <c r="N664" s="4"/>
    </row>
    <row r="665" spans="9:14" x14ac:dyDescent="0.2">
      <c r="I665" s="5"/>
      <c r="J665" s="5"/>
      <c r="K665" s="5"/>
      <c r="L665" s="5"/>
      <c r="M665" s="5"/>
      <c r="N665" s="4"/>
    </row>
    <row r="666" spans="9:14" x14ac:dyDescent="0.2">
      <c r="I666" s="5"/>
      <c r="J666" s="5"/>
      <c r="K666" s="5"/>
      <c r="L666" s="5"/>
      <c r="M666" s="5"/>
      <c r="N666" s="4"/>
    </row>
    <row r="667" spans="9:14" x14ac:dyDescent="0.2">
      <c r="I667" s="5"/>
      <c r="J667" s="5"/>
      <c r="K667" s="5"/>
      <c r="L667" s="5"/>
      <c r="M667" s="5"/>
      <c r="N667" s="4"/>
    </row>
    <row r="668" spans="9:14" x14ac:dyDescent="0.2">
      <c r="I668" s="5"/>
      <c r="J668" s="5"/>
      <c r="K668" s="5"/>
      <c r="L668" s="5"/>
      <c r="M668" s="5"/>
      <c r="N668" s="4"/>
    </row>
    <row r="669" spans="9:14" x14ac:dyDescent="0.2">
      <c r="I669" s="5"/>
      <c r="J669" s="5"/>
      <c r="K669" s="5"/>
      <c r="L669" s="5"/>
      <c r="M669" s="5"/>
      <c r="N669" s="4"/>
    </row>
    <row r="670" spans="9:14" x14ac:dyDescent="0.2">
      <c r="I670" s="5"/>
      <c r="J670" s="5"/>
      <c r="K670" s="5"/>
      <c r="L670" s="5"/>
      <c r="M670" s="5"/>
      <c r="N670" s="4"/>
    </row>
    <row r="671" spans="9:14" x14ac:dyDescent="0.2">
      <c r="I671" s="5"/>
      <c r="J671" s="5"/>
      <c r="K671" s="5"/>
      <c r="L671" s="5"/>
      <c r="M671" s="5"/>
      <c r="N671" s="4"/>
    </row>
    <row r="672" spans="9:14" x14ac:dyDescent="0.2">
      <c r="I672" s="5"/>
      <c r="J672" s="5"/>
      <c r="K672" s="5"/>
      <c r="L672" s="5"/>
      <c r="M672" s="5"/>
      <c r="N672" s="4"/>
    </row>
    <row r="673" spans="9:14" x14ac:dyDescent="0.2">
      <c r="I673" s="5"/>
      <c r="J673" s="5"/>
      <c r="K673" s="5"/>
      <c r="L673" s="5"/>
      <c r="M673" s="5"/>
      <c r="N673" s="4"/>
    </row>
    <row r="674" spans="9:14" x14ac:dyDescent="0.2">
      <c r="I674" s="5"/>
      <c r="J674" s="5"/>
      <c r="K674" s="5"/>
      <c r="L674" s="5"/>
      <c r="M674" s="5"/>
      <c r="N674" s="4"/>
    </row>
    <row r="675" spans="9:14" x14ac:dyDescent="0.2">
      <c r="I675" s="5"/>
      <c r="J675" s="5"/>
      <c r="K675" s="5"/>
      <c r="L675" s="5"/>
      <c r="M675" s="5"/>
      <c r="N675" s="4"/>
    </row>
    <row r="676" spans="9:14" x14ac:dyDescent="0.2">
      <c r="I676" s="5"/>
      <c r="J676" s="5"/>
      <c r="K676" s="5"/>
      <c r="L676" s="5"/>
      <c r="M676" s="5"/>
      <c r="N676" s="4"/>
    </row>
    <row r="677" spans="9:14" x14ac:dyDescent="0.2">
      <c r="I677" s="5"/>
      <c r="J677" s="5"/>
      <c r="K677" s="5"/>
      <c r="L677" s="5"/>
      <c r="M677" s="5"/>
      <c r="N677" s="4"/>
    </row>
    <row r="678" spans="9:14" x14ac:dyDescent="0.2">
      <c r="I678" s="5"/>
      <c r="J678" s="5"/>
      <c r="K678" s="5"/>
      <c r="L678" s="5"/>
      <c r="M678" s="5"/>
      <c r="N678" s="4"/>
    </row>
    <row r="679" spans="9:14" x14ac:dyDescent="0.2">
      <c r="I679" s="5"/>
      <c r="J679" s="5"/>
      <c r="K679" s="5"/>
      <c r="L679" s="5"/>
      <c r="M679" s="5"/>
      <c r="N679" s="4"/>
    </row>
    <row r="680" spans="9:14" x14ac:dyDescent="0.2">
      <c r="I680" s="5"/>
      <c r="J680" s="5"/>
      <c r="K680" s="5"/>
      <c r="L680" s="5"/>
      <c r="M680" s="5"/>
      <c r="N680" s="4"/>
    </row>
    <row r="681" spans="9:14" x14ac:dyDescent="0.2">
      <c r="I681" s="5"/>
      <c r="J681" s="5"/>
      <c r="K681" s="5"/>
      <c r="L681" s="5"/>
      <c r="M681" s="5"/>
      <c r="N681" s="4"/>
    </row>
    <row r="682" spans="9:14" x14ac:dyDescent="0.2">
      <c r="I682" s="5"/>
      <c r="J682" s="5"/>
      <c r="K682" s="5"/>
      <c r="L682" s="5"/>
      <c r="M682" s="5"/>
      <c r="N682" s="4"/>
    </row>
    <row r="683" spans="9:14" x14ac:dyDescent="0.2">
      <c r="I683" s="5"/>
      <c r="J683" s="5"/>
      <c r="K683" s="5"/>
      <c r="L683" s="5"/>
      <c r="M683" s="5"/>
      <c r="N683" s="4"/>
    </row>
    <row r="684" spans="9:14" x14ac:dyDescent="0.2">
      <c r="I684" s="5"/>
      <c r="J684" s="5"/>
      <c r="K684" s="5"/>
      <c r="L684" s="5"/>
      <c r="M684" s="5"/>
      <c r="N684" s="4"/>
    </row>
    <row r="685" spans="9:14" x14ac:dyDescent="0.2">
      <c r="I685" s="5"/>
      <c r="J685" s="5"/>
      <c r="K685" s="5"/>
      <c r="L685" s="5"/>
      <c r="M685" s="5"/>
      <c r="N685" s="4"/>
    </row>
    <row r="686" spans="9:14" x14ac:dyDescent="0.2">
      <c r="I686" s="5"/>
      <c r="J686" s="5"/>
      <c r="K686" s="5"/>
      <c r="L686" s="5"/>
      <c r="M686" s="5"/>
      <c r="N686" s="4"/>
    </row>
    <row r="687" spans="9:14" x14ac:dyDescent="0.2">
      <c r="I687" s="5"/>
      <c r="J687" s="5"/>
      <c r="K687" s="5"/>
      <c r="L687" s="5"/>
      <c r="M687" s="5"/>
      <c r="N687" s="4"/>
    </row>
    <row r="688" spans="9:14" x14ac:dyDescent="0.2">
      <c r="I688" s="5"/>
      <c r="J688" s="5"/>
      <c r="K688" s="5"/>
      <c r="L688" s="5"/>
      <c r="M688" s="5"/>
      <c r="N688" s="4"/>
    </row>
    <row r="689" spans="9:14" x14ac:dyDescent="0.2">
      <c r="I689" s="5"/>
      <c r="J689" s="5"/>
      <c r="K689" s="5"/>
      <c r="L689" s="5"/>
      <c r="M689" s="5"/>
      <c r="N689" s="4"/>
    </row>
    <row r="690" spans="9:14" x14ac:dyDescent="0.2">
      <c r="I690" s="5"/>
      <c r="J690" s="5"/>
      <c r="K690" s="5"/>
      <c r="L690" s="5"/>
      <c r="M690" s="5"/>
      <c r="N690" s="4"/>
    </row>
    <row r="691" spans="9:14" x14ac:dyDescent="0.2">
      <c r="I691" s="5"/>
      <c r="J691" s="5"/>
      <c r="K691" s="5"/>
      <c r="L691" s="5"/>
      <c r="M691" s="5"/>
      <c r="N691" s="4"/>
    </row>
    <row r="692" spans="9:14" x14ac:dyDescent="0.2">
      <c r="I692" s="5"/>
      <c r="J692" s="5"/>
      <c r="K692" s="5"/>
      <c r="L692" s="5"/>
      <c r="M692" s="5"/>
      <c r="N692" s="4"/>
    </row>
    <row r="693" spans="9:14" x14ac:dyDescent="0.2">
      <c r="I693" s="5"/>
      <c r="J693" s="5"/>
      <c r="K693" s="5"/>
      <c r="L693" s="5"/>
      <c r="M693" s="5"/>
      <c r="N693" s="4"/>
    </row>
    <row r="694" spans="9:14" x14ac:dyDescent="0.2">
      <c r="I694" s="5"/>
      <c r="J694" s="5"/>
      <c r="K694" s="5"/>
      <c r="L694" s="5"/>
      <c r="M694" s="5"/>
      <c r="N694" s="4"/>
    </row>
    <row r="695" spans="9:14" x14ac:dyDescent="0.2">
      <c r="I695" s="5"/>
      <c r="J695" s="5"/>
      <c r="K695" s="5"/>
      <c r="L695" s="5"/>
      <c r="M695" s="5"/>
      <c r="N695" s="4"/>
    </row>
    <row r="696" spans="9:14" x14ac:dyDescent="0.2">
      <c r="I696" s="5"/>
      <c r="J696" s="5"/>
      <c r="K696" s="5"/>
      <c r="L696" s="5"/>
      <c r="M696" s="5"/>
      <c r="N696" s="4"/>
    </row>
    <row r="697" spans="9:14" x14ac:dyDescent="0.2">
      <c r="I697" s="5"/>
      <c r="J697" s="5"/>
      <c r="K697" s="5"/>
      <c r="L697" s="5"/>
      <c r="M697" s="5"/>
      <c r="N697" s="4"/>
    </row>
    <row r="698" spans="9:14" x14ac:dyDescent="0.2">
      <c r="I698" s="5"/>
      <c r="J698" s="5"/>
      <c r="K698" s="5"/>
      <c r="L698" s="5"/>
      <c r="M698" s="5"/>
      <c r="N698" s="4"/>
    </row>
    <row r="699" spans="9:14" x14ac:dyDescent="0.2">
      <c r="I699" s="5"/>
      <c r="J699" s="5"/>
      <c r="K699" s="5"/>
      <c r="L699" s="5"/>
      <c r="M699" s="5"/>
      <c r="N699" s="4"/>
    </row>
    <row r="700" spans="9:14" x14ac:dyDescent="0.2">
      <c r="I700" s="5"/>
      <c r="J700" s="5"/>
      <c r="K700" s="5"/>
      <c r="L700" s="5"/>
      <c r="M700" s="5"/>
      <c r="N700" s="4"/>
    </row>
    <row r="701" spans="9:14" x14ac:dyDescent="0.2">
      <c r="I701" s="5"/>
      <c r="J701" s="5"/>
      <c r="K701" s="5"/>
      <c r="L701" s="5"/>
      <c r="M701" s="5"/>
      <c r="N701" s="4"/>
    </row>
    <row r="702" spans="9:14" x14ac:dyDescent="0.2">
      <c r="I702" s="5"/>
      <c r="J702" s="5"/>
      <c r="K702" s="5"/>
      <c r="L702" s="5"/>
      <c r="M702" s="5"/>
      <c r="N702" s="4"/>
    </row>
    <row r="703" spans="9:14" x14ac:dyDescent="0.2">
      <c r="I703" s="5"/>
      <c r="J703" s="5"/>
      <c r="K703" s="5"/>
      <c r="L703" s="5"/>
      <c r="M703" s="5"/>
      <c r="N703" s="4"/>
    </row>
    <row r="704" spans="9:14" x14ac:dyDescent="0.2">
      <c r="I704" s="5"/>
      <c r="J704" s="5"/>
      <c r="K704" s="5"/>
      <c r="L704" s="5"/>
      <c r="M704" s="5"/>
      <c r="N704" s="4"/>
    </row>
    <row r="705" spans="9:14" x14ac:dyDescent="0.2">
      <c r="I705" s="5"/>
      <c r="J705" s="5"/>
      <c r="K705" s="5"/>
      <c r="L705" s="5"/>
      <c r="M705" s="5"/>
      <c r="N705" s="4"/>
    </row>
    <row r="706" spans="9:14" x14ac:dyDescent="0.2">
      <c r="I706" s="5"/>
      <c r="J706" s="5"/>
      <c r="K706" s="5"/>
      <c r="L706" s="5"/>
      <c r="M706" s="5"/>
      <c r="N706" s="4"/>
    </row>
    <row r="707" spans="9:14" x14ac:dyDescent="0.2">
      <c r="I707" s="5"/>
      <c r="J707" s="5"/>
      <c r="K707" s="5"/>
      <c r="L707" s="5"/>
      <c r="M707" s="5"/>
      <c r="N707" s="4"/>
    </row>
    <row r="708" spans="9:14" x14ac:dyDescent="0.2">
      <c r="I708" s="5"/>
      <c r="J708" s="5"/>
      <c r="K708" s="5"/>
      <c r="L708" s="5"/>
      <c r="M708" s="5"/>
      <c r="N708" s="4"/>
    </row>
    <row r="709" spans="9:14" x14ac:dyDescent="0.2">
      <c r="I709" s="5"/>
      <c r="J709" s="5"/>
      <c r="K709" s="5"/>
      <c r="L709" s="5"/>
      <c r="M709" s="5"/>
      <c r="N709" s="4"/>
    </row>
    <row r="710" spans="9:14" x14ac:dyDescent="0.2">
      <c r="I710" s="5"/>
      <c r="J710" s="5"/>
      <c r="K710" s="5"/>
      <c r="L710" s="5"/>
      <c r="M710" s="5"/>
      <c r="N710" s="4"/>
    </row>
    <row r="711" spans="9:14" x14ac:dyDescent="0.2">
      <c r="I711" s="5"/>
      <c r="J711" s="5"/>
      <c r="K711" s="5"/>
      <c r="L711" s="5"/>
      <c r="M711" s="5"/>
      <c r="N711" s="4"/>
    </row>
    <row r="712" spans="9:14" x14ac:dyDescent="0.2">
      <c r="I712" s="5"/>
      <c r="J712" s="5"/>
      <c r="K712" s="5"/>
      <c r="L712" s="5"/>
      <c r="M712" s="5"/>
      <c r="N712" s="4"/>
    </row>
    <row r="713" spans="9:14" x14ac:dyDescent="0.2">
      <c r="I713" s="5"/>
      <c r="J713" s="5"/>
      <c r="K713" s="5"/>
      <c r="L713" s="5"/>
      <c r="M713" s="5"/>
      <c r="N713" s="4"/>
    </row>
    <row r="714" spans="9:14" x14ac:dyDescent="0.2">
      <c r="I714" s="5"/>
      <c r="J714" s="5"/>
      <c r="K714" s="5"/>
      <c r="L714" s="5"/>
      <c r="M714" s="5"/>
      <c r="N714" s="4"/>
    </row>
    <row r="715" spans="9:14" x14ac:dyDescent="0.2">
      <c r="I715" s="5"/>
      <c r="J715" s="5"/>
      <c r="K715" s="5"/>
      <c r="L715" s="5"/>
      <c r="M715" s="5"/>
      <c r="N715" s="4"/>
    </row>
    <row r="716" spans="9:14" x14ac:dyDescent="0.2">
      <c r="I716" s="5"/>
      <c r="J716" s="5"/>
      <c r="K716" s="5"/>
      <c r="L716" s="5"/>
      <c r="M716" s="5"/>
      <c r="N716" s="4"/>
    </row>
    <row r="717" spans="9:14" x14ac:dyDescent="0.2">
      <c r="I717" s="5"/>
      <c r="J717" s="5"/>
      <c r="K717" s="5"/>
      <c r="L717" s="5"/>
      <c r="M717" s="5"/>
      <c r="N717" s="4"/>
    </row>
    <row r="718" spans="9:14" x14ac:dyDescent="0.2">
      <c r="I718" s="5"/>
      <c r="J718" s="5"/>
      <c r="K718" s="5"/>
      <c r="L718" s="5"/>
      <c r="M718" s="5"/>
      <c r="N718" s="4"/>
    </row>
    <row r="719" spans="9:14" x14ac:dyDescent="0.2">
      <c r="I719" s="5"/>
      <c r="J719" s="5"/>
      <c r="K719" s="5"/>
      <c r="L719" s="5"/>
      <c r="M719" s="5"/>
      <c r="N719" s="4"/>
    </row>
    <row r="720" spans="9:14" x14ac:dyDescent="0.2">
      <c r="I720" s="5"/>
      <c r="J720" s="5"/>
      <c r="K720" s="5"/>
      <c r="L720" s="5"/>
      <c r="M720" s="5"/>
      <c r="N720" s="4"/>
    </row>
    <row r="721" spans="9:14" x14ac:dyDescent="0.2">
      <c r="I721" s="5"/>
      <c r="J721" s="5"/>
      <c r="K721" s="5"/>
      <c r="L721" s="5"/>
      <c r="M721" s="5"/>
      <c r="N721" s="4"/>
    </row>
    <row r="722" spans="9:14" x14ac:dyDescent="0.2">
      <c r="I722" s="5"/>
      <c r="J722" s="5"/>
      <c r="K722" s="5"/>
      <c r="L722" s="5"/>
      <c r="M722" s="5"/>
      <c r="N722" s="4"/>
    </row>
    <row r="723" spans="9:14" x14ac:dyDescent="0.2">
      <c r="I723" s="5"/>
      <c r="J723" s="5"/>
      <c r="K723" s="5"/>
      <c r="L723" s="5"/>
      <c r="M723" s="5"/>
      <c r="N723" s="4"/>
    </row>
    <row r="724" spans="9:14" x14ac:dyDescent="0.2">
      <c r="I724" s="5"/>
      <c r="J724" s="5"/>
      <c r="K724" s="5"/>
      <c r="L724" s="5"/>
      <c r="M724" s="5"/>
      <c r="N724" s="4"/>
    </row>
    <row r="725" spans="9:14" x14ac:dyDescent="0.2">
      <c r="I725" s="5"/>
      <c r="J725" s="5"/>
      <c r="K725" s="5"/>
      <c r="L725" s="5"/>
      <c r="M725" s="5"/>
      <c r="N725" s="4"/>
    </row>
    <row r="726" spans="9:14" x14ac:dyDescent="0.2">
      <c r="I726" s="5"/>
      <c r="J726" s="5"/>
      <c r="K726" s="5"/>
      <c r="L726" s="5"/>
      <c r="M726" s="5"/>
      <c r="N726" s="4"/>
    </row>
    <row r="727" spans="9:14" x14ac:dyDescent="0.2">
      <c r="I727" s="5"/>
      <c r="J727" s="5"/>
      <c r="K727" s="5"/>
      <c r="L727" s="5"/>
      <c r="M727" s="5"/>
      <c r="N727" s="4"/>
    </row>
    <row r="728" spans="9:14" x14ac:dyDescent="0.2">
      <c r="I728" s="5"/>
      <c r="J728" s="5"/>
      <c r="K728" s="5"/>
      <c r="L728" s="5"/>
      <c r="M728" s="5"/>
      <c r="N728" s="4"/>
    </row>
    <row r="729" spans="9:14" x14ac:dyDescent="0.2">
      <c r="I729" s="5"/>
      <c r="J729" s="5"/>
      <c r="K729" s="5"/>
      <c r="L729" s="5"/>
      <c r="M729" s="5"/>
      <c r="N729" s="4"/>
    </row>
    <row r="730" spans="9:14" x14ac:dyDescent="0.2">
      <c r="I730" s="5"/>
      <c r="J730" s="5"/>
      <c r="K730" s="5"/>
      <c r="L730" s="5"/>
      <c r="M730" s="5"/>
      <c r="N730" s="4"/>
    </row>
    <row r="731" spans="9:14" x14ac:dyDescent="0.2">
      <c r="I731" s="5"/>
      <c r="J731" s="5"/>
      <c r="K731" s="5"/>
      <c r="L731" s="5"/>
      <c r="M731" s="5"/>
      <c r="N731" s="4"/>
    </row>
    <row r="732" spans="9:14" x14ac:dyDescent="0.2">
      <c r="I732" s="5"/>
      <c r="J732" s="5"/>
      <c r="K732" s="5"/>
      <c r="L732" s="5"/>
      <c r="M732" s="5"/>
      <c r="N732" s="4"/>
    </row>
    <row r="733" spans="9:14" x14ac:dyDescent="0.2">
      <c r="I733" s="5"/>
      <c r="J733" s="5"/>
      <c r="K733" s="5"/>
      <c r="L733" s="5"/>
      <c r="M733" s="5"/>
      <c r="N733" s="4"/>
    </row>
    <row r="734" spans="9:14" x14ac:dyDescent="0.2">
      <c r="I734" s="5"/>
      <c r="J734" s="5"/>
      <c r="K734" s="5"/>
      <c r="L734" s="5"/>
      <c r="M734" s="5"/>
      <c r="N734" s="4"/>
    </row>
    <row r="735" spans="9:14" x14ac:dyDescent="0.2">
      <c r="I735" s="5"/>
      <c r="J735" s="5"/>
      <c r="K735" s="5"/>
      <c r="L735" s="5"/>
      <c r="M735" s="5"/>
      <c r="N735" s="4"/>
    </row>
    <row r="736" spans="9:14" x14ac:dyDescent="0.2">
      <c r="I736" s="5"/>
      <c r="J736" s="5"/>
      <c r="K736" s="5"/>
      <c r="L736" s="5"/>
      <c r="M736" s="5"/>
      <c r="N736" s="4"/>
    </row>
    <row r="737" spans="9:14" x14ac:dyDescent="0.2">
      <c r="I737" s="5"/>
      <c r="J737" s="5"/>
      <c r="K737" s="5"/>
      <c r="L737" s="5"/>
      <c r="M737" s="5"/>
      <c r="N737" s="4"/>
    </row>
    <row r="738" spans="9:14" x14ac:dyDescent="0.2">
      <c r="I738" s="5"/>
      <c r="J738" s="5"/>
      <c r="K738" s="5"/>
      <c r="L738" s="5"/>
      <c r="M738" s="5"/>
      <c r="N738" s="4"/>
    </row>
    <row r="739" spans="9:14" x14ac:dyDescent="0.2">
      <c r="I739" s="5"/>
      <c r="J739" s="5"/>
      <c r="K739" s="5"/>
      <c r="L739" s="5"/>
      <c r="M739" s="5"/>
      <c r="N739" s="4"/>
    </row>
    <row r="740" spans="9:14" x14ac:dyDescent="0.2">
      <c r="I740" s="5"/>
      <c r="J740" s="5"/>
      <c r="K740" s="5"/>
      <c r="L740" s="5"/>
      <c r="M740" s="5"/>
      <c r="N740" s="4"/>
    </row>
    <row r="741" spans="9:14" x14ac:dyDescent="0.2">
      <c r="I741" s="5"/>
      <c r="J741" s="5"/>
      <c r="K741" s="5"/>
      <c r="L741" s="5"/>
      <c r="M741" s="5"/>
      <c r="N741" s="4"/>
    </row>
    <row r="742" spans="9:14" x14ac:dyDescent="0.2">
      <c r="I742" s="5"/>
      <c r="J742" s="5"/>
      <c r="K742" s="5"/>
      <c r="L742" s="5"/>
      <c r="M742" s="5"/>
      <c r="N742" s="4"/>
    </row>
    <row r="743" spans="9:14" x14ac:dyDescent="0.2">
      <c r="I743" s="5"/>
      <c r="J743" s="5"/>
      <c r="K743" s="5"/>
      <c r="L743" s="5"/>
      <c r="M743" s="5"/>
      <c r="N743" s="4"/>
    </row>
    <row r="744" spans="9:14" x14ac:dyDescent="0.2">
      <c r="I744" s="5"/>
      <c r="J744" s="5"/>
      <c r="K744" s="5"/>
      <c r="L744" s="5"/>
      <c r="M744" s="5"/>
      <c r="N744" s="4"/>
    </row>
    <row r="745" spans="9:14" x14ac:dyDescent="0.2">
      <c r="I745" s="5"/>
      <c r="J745" s="5"/>
      <c r="K745" s="5"/>
      <c r="L745" s="5"/>
      <c r="M745" s="5"/>
      <c r="N745" s="4"/>
    </row>
    <row r="746" spans="9:14" x14ac:dyDescent="0.2">
      <c r="I746" s="5"/>
      <c r="J746" s="5"/>
      <c r="K746" s="5"/>
      <c r="L746" s="5"/>
      <c r="M746" s="5"/>
      <c r="N746" s="4"/>
    </row>
    <row r="747" spans="9:14" x14ac:dyDescent="0.2">
      <c r="I747" s="5"/>
      <c r="J747" s="5"/>
      <c r="K747" s="5"/>
      <c r="L747" s="5"/>
      <c r="M747" s="5"/>
      <c r="N747" s="4"/>
    </row>
    <row r="748" spans="9:14" x14ac:dyDescent="0.2">
      <c r="I748" s="5"/>
      <c r="J748" s="5"/>
      <c r="K748" s="5"/>
      <c r="L748" s="5"/>
      <c r="M748" s="5"/>
      <c r="N748" s="4"/>
    </row>
    <row r="749" spans="9:14" x14ac:dyDescent="0.2">
      <c r="I749" s="5"/>
      <c r="J749" s="5"/>
      <c r="K749" s="5"/>
      <c r="L749" s="5"/>
      <c r="M749" s="5"/>
      <c r="N749" s="4"/>
    </row>
    <row r="750" spans="9:14" x14ac:dyDescent="0.2">
      <c r="I750" s="5"/>
      <c r="J750" s="5"/>
      <c r="K750" s="5"/>
      <c r="L750" s="5"/>
      <c r="M750" s="5"/>
      <c r="N750" s="4"/>
    </row>
    <row r="751" spans="9:14" x14ac:dyDescent="0.2">
      <c r="I751" s="5"/>
      <c r="J751" s="5"/>
      <c r="K751" s="5"/>
      <c r="L751" s="5"/>
      <c r="M751" s="5"/>
      <c r="N751" s="4"/>
    </row>
    <row r="752" spans="9:14" x14ac:dyDescent="0.2">
      <c r="I752" s="5"/>
      <c r="J752" s="5"/>
      <c r="K752" s="5"/>
      <c r="L752" s="5"/>
      <c r="M752" s="5"/>
      <c r="N752" s="4"/>
    </row>
    <row r="753" spans="9:14" x14ac:dyDescent="0.2">
      <c r="I753" s="5"/>
      <c r="J753" s="5"/>
      <c r="K753" s="5"/>
      <c r="L753" s="5"/>
      <c r="M753" s="5"/>
      <c r="N753" s="4"/>
    </row>
    <row r="754" spans="9:14" x14ac:dyDescent="0.2">
      <c r="I754" s="5"/>
      <c r="J754" s="5"/>
      <c r="K754" s="5"/>
      <c r="L754" s="5"/>
      <c r="M754" s="5"/>
      <c r="N754" s="4"/>
    </row>
    <row r="755" spans="9:14" x14ac:dyDescent="0.2">
      <c r="I755" s="5"/>
      <c r="J755" s="5"/>
      <c r="K755" s="5"/>
      <c r="L755" s="5"/>
      <c r="M755" s="5"/>
      <c r="N755" s="4"/>
    </row>
    <row r="756" spans="9:14" x14ac:dyDescent="0.2">
      <c r="I756" s="5"/>
      <c r="J756" s="5"/>
      <c r="K756" s="5"/>
      <c r="L756" s="5"/>
      <c r="M756" s="5"/>
      <c r="N756" s="4"/>
    </row>
    <row r="757" spans="9:14" x14ac:dyDescent="0.2">
      <c r="I757" s="5"/>
      <c r="J757" s="5"/>
      <c r="K757" s="5"/>
      <c r="L757" s="5"/>
      <c r="M757" s="5"/>
      <c r="N757" s="4"/>
    </row>
    <row r="758" spans="9:14" x14ac:dyDescent="0.2">
      <c r="I758" s="5"/>
      <c r="J758" s="5"/>
      <c r="K758" s="5"/>
      <c r="L758" s="5"/>
      <c r="M758" s="5"/>
      <c r="N758" s="4"/>
    </row>
    <row r="759" spans="9:14" x14ac:dyDescent="0.2">
      <c r="I759" s="5"/>
      <c r="J759" s="5"/>
      <c r="K759" s="5"/>
      <c r="L759" s="5"/>
      <c r="M759" s="5"/>
      <c r="N759" s="4"/>
    </row>
    <row r="760" spans="9:14" x14ac:dyDescent="0.2">
      <c r="I760" s="5"/>
      <c r="J760" s="5"/>
      <c r="K760" s="5"/>
      <c r="L760" s="5"/>
      <c r="M760" s="5"/>
      <c r="N760" s="4"/>
    </row>
    <row r="761" spans="9:14" x14ac:dyDescent="0.2">
      <c r="I761" s="5"/>
      <c r="J761" s="5"/>
      <c r="K761" s="5"/>
      <c r="L761" s="5"/>
      <c r="M761" s="5"/>
      <c r="N761" s="4"/>
    </row>
    <row r="762" spans="9:14" x14ac:dyDescent="0.2">
      <c r="I762" s="5"/>
      <c r="J762" s="5"/>
      <c r="K762" s="5"/>
      <c r="L762" s="5"/>
      <c r="M762" s="5"/>
      <c r="N762" s="4"/>
    </row>
    <row r="763" spans="9:14" x14ac:dyDescent="0.2">
      <c r="I763" s="5"/>
      <c r="J763" s="5"/>
      <c r="K763" s="5"/>
      <c r="L763" s="5"/>
      <c r="M763" s="5"/>
      <c r="N763" s="4"/>
    </row>
    <row r="764" spans="9:14" x14ac:dyDescent="0.2">
      <c r="I764" s="5"/>
      <c r="J764" s="5"/>
      <c r="K764" s="5"/>
      <c r="L764" s="5"/>
      <c r="M764" s="5"/>
      <c r="N764" s="4"/>
    </row>
    <row r="765" spans="9:14" x14ac:dyDescent="0.2">
      <c r="I765" s="5"/>
      <c r="J765" s="5"/>
      <c r="K765" s="5"/>
      <c r="L765" s="5"/>
      <c r="M765" s="5"/>
      <c r="N765" s="4"/>
    </row>
    <row r="766" spans="9:14" x14ac:dyDescent="0.2">
      <c r="I766" s="5"/>
      <c r="J766" s="5"/>
      <c r="K766" s="5"/>
      <c r="L766" s="5"/>
      <c r="M766" s="5"/>
      <c r="N766" s="4"/>
    </row>
    <row r="767" spans="9:14" x14ac:dyDescent="0.2">
      <c r="I767" s="5"/>
      <c r="J767" s="5"/>
      <c r="K767" s="5"/>
      <c r="L767" s="5"/>
      <c r="M767" s="5"/>
      <c r="N767" s="4"/>
    </row>
    <row r="768" spans="9:14" x14ac:dyDescent="0.2">
      <c r="I768" s="5"/>
      <c r="J768" s="5"/>
      <c r="K768" s="5"/>
      <c r="L768" s="5"/>
      <c r="M768" s="5"/>
      <c r="N768" s="4"/>
    </row>
    <row r="769" spans="9:14" x14ac:dyDescent="0.2">
      <c r="I769" s="5"/>
      <c r="J769" s="5"/>
      <c r="K769" s="5"/>
      <c r="L769" s="5"/>
      <c r="M769" s="5"/>
      <c r="N769" s="4"/>
    </row>
    <row r="770" spans="9:14" x14ac:dyDescent="0.2">
      <c r="I770" s="5"/>
      <c r="J770" s="5"/>
      <c r="K770" s="5"/>
      <c r="L770" s="5"/>
      <c r="M770" s="5"/>
      <c r="N770" s="4"/>
    </row>
    <row r="771" spans="9:14" x14ac:dyDescent="0.2">
      <c r="I771" s="5"/>
      <c r="J771" s="5"/>
      <c r="K771" s="5"/>
      <c r="L771" s="5"/>
      <c r="M771" s="5"/>
      <c r="N771" s="4"/>
    </row>
    <row r="772" spans="9:14" x14ac:dyDescent="0.2">
      <c r="I772" s="5"/>
      <c r="J772" s="5"/>
      <c r="K772" s="5"/>
      <c r="L772" s="5"/>
      <c r="M772" s="5"/>
      <c r="N772" s="4"/>
    </row>
    <row r="773" spans="9:14" x14ac:dyDescent="0.2">
      <c r="I773" s="5"/>
      <c r="J773" s="5"/>
      <c r="K773" s="5"/>
      <c r="L773" s="5"/>
      <c r="M773" s="5"/>
      <c r="N773" s="4"/>
    </row>
    <row r="774" spans="9:14" x14ac:dyDescent="0.2">
      <c r="I774" s="5"/>
      <c r="J774" s="5"/>
      <c r="K774" s="5"/>
      <c r="L774" s="5"/>
      <c r="M774" s="5"/>
      <c r="N774" s="4"/>
    </row>
    <row r="775" spans="9:14" x14ac:dyDescent="0.2">
      <c r="I775" s="5"/>
      <c r="J775" s="5"/>
      <c r="K775" s="5"/>
      <c r="L775" s="5"/>
      <c r="M775" s="5"/>
      <c r="N775" s="4"/>
    </row>
    <row r="776" spans="9:14" x14ac:dyDescent="0.2">
      <c r="I776" s="5"/>
      <c r="J776" s="5"/>
      <c r="K776" s="5"/>
      <c r="L776" s="5"/>
      <c r="M776" s="5"/>
      <c r="N776" s="4"/>
    </row>
    <row r="777" spans="9:14" x14ac:dyDescent="0.2">
      <c r="I777" s="5"/>
      <c r="J777" s="5"/>
      <c r="K777" s="5"/>
      <c r="L777" s="5"/>
      <c r="M777" s="5"/>
      <c r="N777" s="4"/>
    </row>
    <row r="778" spans="9:14" x14ac:dyDescent="0.2">
      <c r="I778" s="5"/>
      <c r="J778" s="5"/>
      <c r="K778" s="5"/>
      <c r="L778" s="5"/>
      <c r="M778" s="5"/>
      <c r="N778" s="4"/>
    </row>
    <row r="779" spans="9:14" x14ac:dyDescent="0.2">
      <c r="I779" s="5"/>
      <c r="J779" s="5"/>
      <c r="K779" s="5"/>
      <c r="L779" s="5"/>
      <c r="M779" s="5"/>
      <c r="N779" s="4"/>
    </row>
    <row r="780" spans="9:14" x14ac:dyDescent="0.2">
      <c r="I780" s="5"/>
      <c r="J780" s="5"/>
      <c r="K780" s="5"/>
      <c r="L780" s="5"/>
      <c r="M780" s="5"/>
      <c r="N780" s="4"/>
    </row>
    <row r="781" spans="9:14" x14ac:dyDescent="0.2">
      <c r="I781" s="5"/>
      <c r="J781" s="5"/>
      <c r="K781" s="5"/>
      <c r="L781" s="5"/>
      <c r="M781" s="5"/>
      <c r="N781" s="4"/>
    </row>
    <row r="782" spans="9:14" x14ac:dyDescent="0.2">
      <c r="I782" s="5"/>
      <c r="J782" s="5"/>
      <c r="K782" s="5"/>
      <c r="L782" s="5"/>
      <c r="M782" s="5"/>
      <c r="N782" s="4"/>
    </row>
    <row r="783" spans="9:14" x14ac:dyDescent="0.2">
      <c r="I783" s="5"/>
      <c r="J783" s="5"/>
      <c r="K783" s="5"/>
      <c r="L783" s="5"/>
      <c r="M783" s="5"/>
      <c r="N783" s="4"/>
    </row>
    <row r="784" spans="9:14" x14ac:dyDescent="0.2">
      <c r="I784" s="5"/>
      <c r="J784" s="5"/>
      <c r="K784" s="5"/>
      <c r="L784" s="5"/>
      <c r="M784" s="5"/>
      <c r="N784" s="4"/>
    </row>
    <row r="785" spans="9:14" x14ac:dyDescent="0.2">
      <c r="I785" s="5"/>
      <c r="J785" s="5"/>
      <c r="K785" s="5"/>
      <c r="L785" s="5"/>
      <c r="M785" s="5"/>
      <c r="N785" s="4"/>
    </row>
    <row r="786" spans="9:14" x14ac:dyDescent="0.2">
      <c r="I786" s="5"/>
      <c r="J786" s="5"/>
      <c r="K786" s="5"/>
      <c r="L786" s="5"/>
      <c r="M786" s="5"/>
      <c r="N786" s="4"/>
    </row>
    <row r="787" spans="9:14" x14ac:dyDescent="0.2">
      <c r="I787" s="5"/>
      <c r="J787" s="5"/>
      <c r="K787" s="5"/>
      <c r="L787" s="5"/>
      <c r="M787" s="5"/>
      <c r="N787" s="4"/>
    </row>
    <row r="788" spans="9:14" x14ac:dyDescent="0.2">
      <c r="I788" s="5"/>
      <c r="J788" s="5"/>
      <c r="K788" s="5"/>
      <c r="L788" s="5"/>
      <c r="M788" s="5"/>
      <c r="N788" s="4"/>
    </row>
    <row r="789" spans="9:14" x14ac:dyDescent="0.2">
      <c r="I789" s="5"/>
      <c r="J789" s="5"/>
      <c r="K789" s="5"/>
      <c r="L789" s="5"/>
      <c r="M789" s="5"/>
      <c r="N789" s="4"/>
    </row>
    <row r="790" spans="9:14" x14ac:dyDescent="0.2">
      <c r="I790" s="5"/>
      <c r="J790" s="5"/>
      <c r="K790" s="5"/>
      <c r="L790" s="5"/>
      <c r="M790" s="5"/>
      <c r="N790" s="4"/>
    </row>
    <row r="791" spans="9:14" x14ac:dyDescent="0.2">
      <c r="I791" s="5"/>
      <c r="J791" s="5"/>
      <c r="K791" s="5"/>
      <c r="L791" s="5"/>
      <c r="M791" s="5"/>
      <c r="N791" s="4"/>
    </row>
    <row r="792" spans="9:14" x14ac:dyDescent="0.2">
      <c r="I792" s="5"/>
      <c r="J792" s="5"/>
      <c r="K792" s="5"/>
      <c r="L792" s="5"/>
      <c r="M792" s="5"/>
      <c r="N792" s="4"/>
    </row>
    <row r="793" spans="9:14" x14ac:dyDescent="0.2">
      <c r="I793" s="5"/>
      <c r="J793" s="5"/>
      <c r="K793" s="5"/>
      <c r="L793" s="5"/>
      <c r="M793" s="5"/>
      <c r="N793" s="4"/>
    </row>
    <row r="794" spans="9:14" x14ac:dyDescent="0.2">
      <c r="I794" s="5"/>
      <c r="J794" s="5"/>
      <c r="K794" s="5"/>
      <c r="L794" s="5"/>
      <c r="M794" s="5"/>
      <c r="N794" s="4"/>
    </row>
    <row r="795" spans="9:14" x14ac:dyDescent="0.2">
      <c r="I795" s="5"/>
      <c r="J795" s="5"/>
      <c r="K795" s="5"/>
      <c r="L795" s="5"/>
      <c r="M795" s="5"/>
      <c r="N795" s="4"/>
    </row>
    <row r="796" spans="9:14" x14ac:dyDescent="0.2">
      <c r="I796" s="5"/>
      <c r="J796" s="5"/>
      <c r="K796" s="5"/>
      <c r="L796" s="5"/>
      <c r="M796" s="5"/>
      <c r="N796" s="4"/>
    </row>
    <row r="797" spans="9:14" x14ac:dyDescent="0.2">
      <c r="I797" s="5"/>
      <c r="J797" s="5"/>
      <c r="K797" s="5"/>
      <c r="L797" s="5"/>
      <c r="M797" s="5"/>
      <c r="N797" s="4"/>
    </row>
    <row r="798" spans="9:14" x14ac:dyDescent="0.2">
      <c r="I798" s="5"/>
      <c r="J798" s="5"/>
      <c r="K798" s="5"/>
      <c r="L798" s="5"/>
      <c r="M798" s="5"/>
      <c r="N798" s="4"/>
    </row>
    <row r="799" spans="9:14" x14ac:dyDescent="0.2">
      <c r="I799" s="5"/>
      <c r="J799" s="5"/>
      <c r="K799" s="5"/>
      <c r="L799" s="5"/>
      <c r="M799" s="5"/>
      <c r="N799" s="4"/>
    </row>
    <row r="800" spans="9:14" x14ac:dyDescent="0.2">
      <c r="I800" s="5"/>
      <c r="J800" s="5"/>
      <c r="K800" s="5"/>
      <c r="L800" s="5"/>
      <c r="M800" s="5"/>
      <c r="N800" s="4"/>
    </row>
    <row r="801" spans="9:14" x14ac:dyDescent="0.2">
      <c r="I801" s="5"/>
      <c r="J801" s="5"/>
      <c r="K801" s="5"/>
      <c r="L801" s="5"/>
      <c r="M801" s="5"/>
      <c r="N801" s="4"/>
    </row>
    <row r="802" spans="9:14" x14ac:dyDescent="0.2">
      <c r="I802" s="5"/>
      <c r="J802" s="5"/>
      <c r="K802" s="5"/>
      <c r="L802" s="5"/>
      <c r="M802" s="5"/>
      <c r="N802" s="4"/>
    </row>
    <row r="803" spans="9:14" x14ac:dyDescent="0.2">
      <c r="I803" s="1"/>
      <c r="J803" s="1"/>
      <c r="K803" s="1"/>
      <c r="L803" s="1"/>
      <c r="M803" s="1"/>
    </row>
    <row r="804" spans="9:14" x14ac:dyDescent="0.2">
      <c r="I804" s="1"/>
      <c r="J804" s="1"/>
      <c r="K804" s="1"/>
      <c r="L804" s="1"/>
      <c r="M804" s="1"/>
    </row>
    <row r="805" spans="9:14" x14ac:dyDescent="0.2">
      <c r="I805" s="1"/>
      <c r="J805" s="1"/>
      <c r="K805" s="1"/>
      <c r="L805" s="1"/>
      <c r="M805" s="1"/>
    </row>
    <row r="806" spans="9:14" x14ac:dyDescent="0.2">
      <c r="I806" s="1"/>
      <c r="J806" s="1"/>
      <c r="K806" s="1"/>
      <c r="L806" s="1"/>
      <c r="M806" s="1"/>
    </row>
    <row r="807" spans="9:14" x14ac:dyDescent="0.2">
      <c r="I807" s="1"/>
      <c r="J807" s="1"/>
      <c r="K807" s="1"/>
      <c r="L807" s="1"/>
      <c r="M807" s="1"/>
    </row>
    <row r="808" spans="9:14" x14ac:dyDescent="0.2">
      <c r="I808" s="1"/>
      <c r="J808" s="1"/>
      <c r="K808" s="1"/>
      <c r="L808" s="1"/>
      <c r="M808" s="1"/>
    </row>
    <row r="809" spans="9:14" x14ac:dyDescent="0.2">
      <c r="I809" s="1"/>
      <c r="J809" s="1"/>
      <c r="K809" s="1"/>
      <c r="L809" s="1"/>
      <c r="M809" s="1"/>
    </row>
    <row r="810" spans="9:14" x14ac:dyDescent="0.2">
      <c r="I810" s="1"/>
      <c r="J810" s="1"/>
      <c r="K810" s="1"/>
      <c r="L810" s="1"/>
      <c r="M810" s="1"/>
    </row>
    <row r="811" spans="9:14" x14ac:dyDescent="0.2">
      <c r="I811" s="1"/>
      <c r="J811" s="1"/>
      <c r="K811" s="1"/>
      <c r="L811" s="1"/>
      <c r="M811" s="1"/>
    </row>
    <row r="812" spans="9:14" x14ac:dyDescent="0.2">
      <c r="I812" s="1"/>
      <c r="J812" s="1"/>
      <c r="K812" s="1"/>
      <c r="L812" s="1"/>
      <c r="M812" s="1"/>
    </row>
    <row r="813" spans="9:14" x14ac:dyDescent="0.2">
      <c r="I813" s="1"/>
      <c r="J813" s="1"/>
      <c r="K813" s="1"/>
      <c r="L813" s="1"/>
      <c r="M813" s="1"/>
    </row>
    <row r="814" spans="9:14" x14ac:dyDescent="0.2">
      <c r="I814" s="1"/>
      <c r="J814" s="1"/>
      <c r="K814" s="1"/>
      <c r="L814" s="1"/>
      <c r="M814" s="1"/>
    </row>
    <row r="815" spans="9:14" x14ac:dyDescent="0.2">
      <c r="I815" s="1"/>
      <c r="J815" s="1"/>
      <c r="K815" s="1"/>
      <c r="L815" s="1"/>
      <c r="M815" s="1"/>
    </row>
    <row r="816" spans="9:14" x14ac:dyDescent="0.2">
      <c r="I816" s="1"/>
      <c r="J816" s="1"/>
      <c r="K816" s="1"/>
      <c r="L816" s="1"/>
      <c r="M816" s="1"/>
    </row>
    <row r="817" spans="9:13" x14ac:dyDescent="0.2">
      <c r="I817" s="1"/>
      <c r="J817" s="1"/>
      <c r="K817" s="1"/>
      <c r="L817" s="1"/>
      <c r="M817" s="1"/>
    </row>
    <row r="818" spans="9:13" x14ac:dyDescent="0.2">
      <c r="I818" s="1"/>
      <c r="J818" s="1"/>
      <c r="K818" s="1"/>
      <c r="L818" s="1"/>
      <c r="M818" s="1"/>
    </row>
    <row r="819" spans="9:13" x14ac:dyDescent="0.2">
      <c r="I819" s="1"/>
      <c r="J819" s="1"/>
      <c r="K819" s="1"/>
      <c r="L819" s="1"/>
      <c r="M819" s="1"/>
    </row>
    <row r="820" spans="9:13" x14ac:dyDescent="0.2">
      <c r="I820" s="1"/>
      <c r="J820" s="1"/>
      <c r="K820" s="1"/>
      <c r="L820" s="1"/>
      <c r="M820" s="1"/>
    </row>
    <row r="821" spans="9:13" x14ac:dyDescent="0.2">
      <c r="I821" s="1"/>
      <c r="J821" s="1"/>
      <c r="K821" s="1"/>
      <c r="L821" s="1"/>
      <c r="M821" s="1"/>
    </row>
    <row r="822" spans="9:13" x14ac:dyDescent="0.2">
      <c r="I822" s="1"/>
      <c r="J822" s="1"/>
      <c r="K822" s="1"/>
      <c r="L822" s="1"/>
      <c r="M822" s="1"/>
    </row>
    <row r="823" spans="9:13" x14ac:dyDescent="0.2">
      <c r="I823" s="1"/>
      <c r="J823" s="1"/>
      <c r="K823" s="1"/>
      <c r="L823" s="1"/>
      <c r="M823" s="1"/>
    </row>
    <row r="824" spans="9:13" x14ac:dyDescent="0.2">
      <c r="I824" s="1"/>
      <c r="J824" s="1"/>
      <c r="K824" s="1"/>
      <c r="L824" s="1"/>
      <c r="M824" s="1"/>
    </row>
    <row r="825" spans="9:13" x14ac:dyDescent="0.2">
      <c r="I825" s="1"/>
      <c r="J825" s="1"/>
      <c r="K825" s="1"/>
      <c r="L825" s="1"/>
      <c r="M825" s="1"/>
    </row>
    <row r="826" spans="9:13" x14ac:dyDescent="0.2">
      <c r="I826" s="1"/>
      <c r="J826" s="1"/>
      <c r="K826" s="1"/>
      <c r="L826" s="1"/>
      <c r="M826" s="1"/>
    </row>
    <row r="827" spans="9:13" x14ac:dyDescent="0.2">
      <c r="I827" s="1"/>
      <c r="J827" s="1"/>
      <c r="K827" s="1"/>
      <c r="L827" s="1"/>
      <c r="M827" s="1"/>
    </row>
    <row r="828" spans="9:13" x14ac:dyDescent="0.2">
      <c r="I828" s="1"/>
      <c r="J828" s="1"/>
      <c r="K828" s="1"/>
      <c r="L828" s="1"/>
      <c r="M828" s="1"/>
    </row>
    <row r="829" spans="9:13" x14ac:dyDescent="0.2">
      <c r="I829" s="1"/>
      <c r="J829" s="1"/>
      <c r="K829" s="1"/>
      <c r="L829" s="1"/>
      <c r="M829" s="1"/>
    </row>
    <row r="830" spans="9:13" x14ac:dyDescent="0.2">
      <c r="I830" s="1"/>
      <c r="J830" s="1"/>
      <c r="K830" s="1"/>
      <c r="L830" s="1"/>
      <c r="M830" s="1"/>
    </row>
    <row r="831" spans="9:13" x14ac:dyDescent="0.2">
      <c r="I831" s="1"/>
      <c r="J831" s="1"/>
      <c r="K831" s="1"/>
      <c r="L831" s="1"/>
      <c r="M831" s="1"/>
    </row>
    <row r="832" spans="9:13" x14ac:dyDescent="0.2">
      <c r="I832" s="1"/>
      <c r="J832" s="1"/>
      <c r="K832" s="1"/>
      <c r="L832" s="1"/>
      <c r="M832" s="1"/>
    </row>
    <row r="833" spans="9:13" x14ac:dyDescent="0.2">
      <c r="I833" s="1"/>
      <c r="J833" s="1"/>
      <c r="K833" s="1"/>
      <c r="L833" s="1"/>
      <c r="M833" s="1"/>
    </row>
    <row r="834" spans="9:13" x14ac:dyDescent="0.2">
      <c r="I834" s="1"/>
      <c r="J834" s="1"/>
      <c r="K834" s="1"/>
      <c r="L834" s="1"/>
      <c r="M834" s="1"/>
    </row>
    <row r="835" spans="9:13" x14ac:dyDescent="0.2">
      <c r="I835" s="1"/>
      <c r="J835" s="1"/>
      <c r="K835" s="1"/>
      <c r="L835" s="1"/>
      <c r="M835" s="1"/>
    </row>
    <row r="836" spans="9:13" x14ac:dyDescent="0.2">
      <c r="I836" s="1"/>
      <c r="J836" s="1"/>
      <c r="K836" s="1"/>
      <c r="L836" s="1"/>
      <c r="M836" s="1"/>
    </row>
    <row r="837" spans="9:13" x14ac:dyDescent="0.2">
      <c r="I837" s="1"/>
      <c r="J837" s="1"/>
      <c r="K837" s="1"/>
      <c r="L837" s="1"/>
      <c r="M837" s="1"/>
    </row>
    <row r="838" spans="9:13" x14ac:dyDescent="0.2">
      <c r="I838" s="1"/>
      <c r="J838" s="1"/>
      <c r="K838" s="1"/>
      <c r="L838" s="1"/>
      <c r="M838" s="1"/>
    </row>
    <row r="839" spans="9:13" x14ac:dyDescent="0.2">
      <c r="I839" s="1"/>
      <c r="J839" s="1"/>
      <c r="K839" s="1"/>
      <c r="L839" s="1"/>
      <c r="M839" s="1"/>
    </row>
    <row r="840" spans="9:13" x14ac:dyDescent="0.2">
      <c r="I840" s="1"/>
      <c r="J840" s="1"/>
      <c r="K840" s="1"/>
      <c r="L840" s="1"/>
      <c r="M840" s="1"/>
    </row>
    <row r="841" spans="9:13" x14ac:dyDescent="0.2">
      <c r="I841" s="1"/>
      <c r="J841" s="1"/>
      <c r="K841" s="1"/>
      <c r="L841" s="1"/>
      <c r="M841" s="1"/>
    </row>
    <row r="842" spans="9:13" x14ac:dyDescent="0.2">
      <c r="I842" s="1"/>
      <c r="J842" s="1"/>
      <c r="K842" s="1"/>
      <c r="L842" s="1"/>
      <c r="M842" s="1"/>
    </row>
    <row r="843" spans="9:13" x14ac:dyDescent="0.2">
      <c r="I843" s="1"/>
      <c r="J843" s="1"/>
      <c r="K843" s="1"/>
      <c r="L843" s="1"/>
      <c r="M843" s="1"/>
    </row>
    <row r="844" spans="9:13" x14ac:dyDescent="0.2">
      <c r="I844" s="1"/>
      <c r="J844" s="1"/>
      <c r="K844" s="1"/>
      <c r="L844" s="1"/>
      <c r="M844" s="1"/>
    </row>
    <row r="845" spans="9:13" x14ac:dyDescent="0.2">
      <c r="I845" s="1"/>
      <c r="J845" s="1"/>
      <c r="K845" s="1"/>
      <c r="L845" s="1"/>
      <c r="M845" s="1"/>
    </row>
    <row r="846" spans="9:13" x14ac:dyDescent="0.2">
      <c r="I846" s="1"/>
      <c r="J846" s="1"/>
      <c r="K846" s="1"/>
      <c r="L846" s="1"/>
      <c r="M846" s="1"/>
    </row>
    <row r="847" spans="9:13" x14ac:dyDescent="0.2">
      <c r="I847" s="1"/>
      <c r="J847" s="1"/>
      <c r="K847" s="1"/>
      <c r="L847" s="1"/>
      <c r="M847" s="1"/>
    </row>
    <row r="848" spans="9:13" x14ac:dyDescent="0.2">
      <c r="I848" s="1"/>
      <c r="J848" s="1"/>
      <c r="K848" s="1"/>
      <c r="L848" s="1"/>
      <c r="M848" s="1"/>
    </row>
    <row r="849" spans="9:13" x14ac:dyDescent="0.2">
      <c r="I849" s="1"/>
      <c r="J849" s="1"/>
      <c r="K849" s="1"/>
      <c r="L849" s="1"/>
      <c r="M849" s="1"/>
    </row>
    <row r="850" spans="9:13" x14ac:dyDescent="0.2">
      <c r="I850" s="1"/>
      <c r="J850" s="1"/>
      <c r="K850" s="1"/>
      <c r="L850" s="1"/>
      <c r="M850" s="1"/>
    </row>
    <row r="851" spans="9:13" x14ac:dyDescent="0.2">
      <c r="I851" s="1"/>
      <c r="J851" s="1"/>
      <c r="K851" s="1"/>
      <c r="L851" s="1"/>
      <c r="M851" s="1"/>
    </row>
    <row r="852" spans="9:13" x14ac:dyDescent="0.2">
      <c r="I852" s="1"/>
      <c r="J852" s="1"/>
      <c r="K852" s="1"/>
      <c r="L852" s="1"/>
      <c r="M852" s="1"/>
    </row>
    <row r="853" spans="9:13" x14ac:dyDescent="0.2">
      <c r="I853" s="1"/>
      <c r="J853" s="1"/>
      <c r="K853" s="1"/>
      <c r="L853" s="1"/>
      <c r="M853" s="1"/>
    </row>
    <row r="854" spans="9:13" x14ac:dyDescent="0.2">
      <c r="I854" s="1"/>
      <c r="J854" s="1"/>
      <c r="K854" s="1"/>
      <c r="L854" s="1"/>
      <c r="M854" s="1"/>
    </row>
    <row r="855" spans="9:13" x14ac:dyDescent="0.2">
      <c r="I855" s="1"/>
      <c r="J855" s="1"/>
      <c r="K855" s="1"/>
      <c r="L855" s="1"/>
      <c r="M855" s="1"/>
    </row>
    <row r="856" spans="9:13" x14ac:dyDescent="0.2">
      <c r="I856" s="1"/>
      <c r="J856" s="1"/>
      <c r="K856" s="1"/>
      <c r="L856" s="1"/>
      <c r="M856" s="1"/>
    </row>
    <row r="857" spans="9:13" x14ac:dyDescent="0.2">
      <c r="I857" s="1"/>
      <c r="J857" s="1"/>
      <c r="K857" s="1"/>
      <c r="L857" s="1"/>
      <c r="M857" s="1"/>
    </row>
    <row r="858" spans="9:13" x14ac:dyDescent="0.2">
      <c r="I858" s="1"/>
      <c r="J858" s="1"/>
      <c r="K858" s="1"/>
      <c r="L858" s="1"/>
      <c r="M858" s="1"/>
    </row>
    <row r="859" spans="9:13" x14ac:dyDescent="0.2">
      <c r="I859" s="1"/>
      <c r="J859" s="1"/>
      <c r="K859" s="1"/>
      <c r="L859" s="1"/>
      <c r="M859" s="1"/>
    </row>
    <row r="860" spans="9:13" x14ac:dyDescent="0.2">
      <c r="I860" s="1"/>
      <c r="J860" s="1"/>
      <c r="K860" s="1"/>
      <c r="L860" s="1"/>
      <c r="M860" s="1"/>
    </row>
    <row r="861" spans="9:13" x14ac:dyDescent="0.2">
      <c r="I861" s="1"/>
      <c r="J861" s="1"/>
      <c r="K861" s="1"/>
      <c r="L861" s="1"/>
      <c r="M861" s="1"/>
    </row>
    <row r="862" spans="9:13" x14ac:dyDescent="0.2">
      <c r="I862" s="1"/>
      <c r="J862" s="1"/>
      <c r="K862" s="1"/>
      <c r="L862" s="1"/>
      <c r="M862" s="1"/>
    </row>
    <row r="863" spans="9:13" x14ac:dyDescent="0.2">
      <c r="I863" s="1"/>
      <c r="J863" s="1"/>
      <c r="K863" s="1"/>
      <c r="L863" s="1"/>
      <c r="M863" s="1"/>
    </row>
    <row r="864" spans="9:13" x14ac:dyDescent="0.2">
      <c r="I864" s="1"/>
      <c r="J864" s="1"/>
      <c r="K864" s="1"/>
      <c r="L864" s="1"/>
      <c r="M864" s="1"/>
    </row>
    <row r="865" spans="9:13" x14ac:dyDescent="0.2">
      <c r="I865" s="1"/>
      <c r="J865" s="1"/>
      <c r="K865" s="1"/>
      <c r="L865" s="1"/>
      <c r="M865" s="1"/>
    </row>
    <row r="866" spans="9:13" x14ac:dyDescent="0.2">
      <c r="I866" s="1"/>
      <c r="J866" s="1"/>
      <c r="K866" s="1"/>
      <c r="L866" s="1"/>
      <c r="M866" s="1"/>
    </row>
    <row r="867" spans="9:13" x14ac:dyDescent="0.2">
      <c r="I867" s="1"/>
      <c r="J867" s="1"/>
      <c r="K867" s="1"/>
      <c r="L867" s="1"/>
      <c r="M867" s="1"/>
    </row>
    <row r="868" spans="9:13" x14ac:dyDescent="0.2">
      <c r="I868" s="1"/>
      <c r="J868" s="1"/>
      <c r="K868" s="1"/>
      <c r="L868" s="1"/>
      <c r="M868" s="1"/>
    </row>
    <row r="869" spans="9:13" x14ac:dyDescent="0.2">
      <c r="I869" s="1"/>
      <c r="J869" s="1"/>
      <c r="K869" s="1"/>
      <c r="L869" s="1"/>
      <c r="M869" s="1"/>
    </row>
    <row r="870" spans="9:13" x14ac:dyDescent="0.2">
      <c r="I870" s="1"/>
      <c r="J870" s="1"/>
      <c r="K870" s="1"/>
      <c r="L870" s="1"/>
      <c r="M870" s="1"/>
    </row>
    <row r="871" spans="9:13" x14ac:dyDescent="0.2">
      <c r="I871" s="1"/>
      <c r="J871" s="1"/>
      <c r="K871" s="1"/>
      <c r="L871" s="1"/>
      <c r="M871" s="1"/>
    </row>
    <row r="872" spans="9:13" x14ac:dyDescent="0.2">
      <c r="I872" s="1"/>
      <c r="J872" s="1"/>
      <c r="K872" s="1"/>
      <c r="L872" s="1"/>
      <c r="M872" s="1"/>
    </row>
    <row r="873" spans="9:13" x14ac:dyDescent="0.2">
      <c r="I873" s="1"/>
      <c r="J873" s="1"/>
      <c r="K873" s="1"/>
      <c r="L873" s="1"/>
      <c r="M873" s="1"/>
    </row>
    <row r="874" spans="9:13" x14ac:dyDescent="0.2">
      <c r="I874" s="1"/>
      <c r="J874" s="1"/>
      <c r="K874" s="1"/>
      <c r="L874" s="1"/>
      <c r="M874" s="1"/>
    </row>
    <row r="875" spans="9:13" x14ac:dyDescent="0.2">
      <c r="I875" s="1"/>
      <c r="J875" s="1"/>
      <c r="K875" s="1"/>
      <c r="L875" s="1"/>
      <c r="M875" s="1"/>
    </row>
    <row r="876" spans="9:13" x14ac:dyDescent="0.2">
      <c r="I876" s="1"/>
      <c r="J876" s="1"/>
      <c r="K876" s="1"/>
      <c r="L876" s="1"/>
      <c r="M876" s="1"/>
    </row>
    <row r="877" spans="9:13" x14ac:dyDescent="0.2">
      <c r="I877" s="1"/>
      <c r="J877" s="1"/>
      <c r="K877" s="1"/>
      <c r="L877" s="1"/>
      <c r="M877" s="1"/>
    </row>
    <row r="878" spans="9:13" x14ac:dyDescent="0.2">
      <c r="I878" s="1"/>
      <c r="J878" s="1"/>
      <c r="K878" s="1"/>
      <c r="L878" s="1"/>
      <c r="M878" s="1"/>
    </row>
    <row r="879" spans="9:13" x14ac:dyDescent="0.2">
      <c r="I879" s="1"/>
      <c r="J879" s="1"/>
      <c r="K879" s="1"/>
      <c r="L879" s="1"/>
      <c r="M879" s="1"/>
    </row>
    <row r="880" spans="9:13" x14ac:dyDescent="0.2">
      <c r="I880" s="1"/>
      <c r="J880" s="1"/>
      <c r="K880" s="1"/>
      <c r="L880" s="1"/>
      <c r="M880" s="1"/>
    </row>
    <row r="881" spans="9:13" x14ac:dyDescent="0.2">
      <c r="I881" s="1"/>
      <c r="J881" s="1"/>
      <c r="K881" s="1"/>
      <c r="L881" s="1"/>
      <c r="M881" s="1"/>
    </row>
    <row r="882" spans="9:13" x14ac:dyDescent="0.2">
      <c r="I882" s="1"/>
      <c r="J882" s="1"/>
      <c r="K882" s="1"/>
      <c r="L882" s="1"/>
      <c r="M882" s="1"/>
    </row>
    <row r="883" spans="9:13" x14ac:dyDescent="0.2">
      <c r="I883" s="1"/>
      <c r="J883" s="1"/>
      <c r="K883" s="1"/>
      <c r="L883" s="1"/>
      <c r="M883" s="1"/>
    </row>
    <row r="884" spans="9:13" x14ac:dyDescent="0.2">
      <c r="I884" s="1"/>
      <c r="J884" s="1"/>
      <c r="K884" s="1"/>
      <c r="L884" s="1"/>
      <c r="M884" s="1"/>
    </row>
    <row r="885" spans="9:13" x14ac:dyDescent="0.2">
      <c r="I885" s="1"/>
      <c r="J885" s="1"/>
      <c r="K885" s="1"/>
      <c r="L885" s="1"/>
      <c r="M885" s="1"/>
    </row>
    <row r="886" spans="9:13" x14ac:dyDescent="0.2">
      <c r="I886" s="1"/>
      <c r="J886" s="1"/>
      <c r="K886" s="1"/>
      <c r="L886" s="1"/>
      <c r="M886" s="1"/>
    </row>
    <row r="887" spans="9:13" x14ac:dyDescent="0.2">
      <c r="I887" s="1"/>
      <c r="J887" s="1"/>
      <c r="K887" s="1"/>
      <c r="L887" s="1"/>
      <c r="M887" s="1"/>
    </row>
    <row r="888" spans="9:13" x14ac:dyDescent="0.2">
      <c r="I888" s="1"/>
      <c r="J888" s="1"/>
      <c r="K888" s="1"/>
      <c r="L888" s="1"/>
      <c r="M888" s="1"/>
    </row>
    <row r="889" spans="9:13" x14ac:dyDescent="0.2">
      <c r="I889" s="1"/>
      <c r="J889" s="1"/>
      <c r="K889" s="1"/>
      <c r="L889" s="1"/>
      <c r="M889" s="1"/>
    </row>
    <row r="890" spans="9:13" x14ac:dyDescent="0.2">
      <c r="I890" s="1"/>
      <c r="J890" s="1"/>
      <c r="K890" s="1"/>
      <c r="L890" s="1"/>
      <c r="M890" s="1"/>
    </row>
    <row r="891" spans="9:13" x14ac:dyDescent="0.2">
      <c r="I891" s="1"/>
      <c r="J891" s="1"/>
      <c r="K891" s="1"/>
      <c r="L891" s="1"/>
      <c r="M891" s="1"/>
    </row>
    <row r="892" spans="9:13" x14ac:dyDescent="0.2">
      <c r="I892" s="1"/>
      <c r="J892" s="1"/>
      <c r="K892" s="1"/>
      <c r="L892" s="1"/>
      <c r="M892" s="1"/>
    </row>
    <row r="893" spans="9:13" x14ac:dyDescent="0.2">
      <c r="I893" s="1"/>
      <c r="J893" s="1"/>
      <c r="K893" s="1"/>
      <c r="L893" s="1"/>
      <c r="M893" s="1"/>
    </row>
    <row r="894" spans="9:13" x14ac:dyDescent="0.2">
      <c r="I894" s="1"/>
      <c r="J894" s="1"/>
      <c r="K894" s="1"/>
      <c r="L894" s="1"/>
      <c r="M894" s="1"/>
    </row>
    <row r="895" spans="9:13" x14ac:dyDescent="0.2">
      <c r="I895" s="1"/>
      <c r="J895" s="1"/>
      <c r="K895" s="1"/>
      <c r="L895" s="1"/>
      <c r="M895" s="1"/>
    </row>
    <row r="896" spans="9:13" x14ac:dyDescent="0.2">
      <c r="I896" s="1"/>
      <c r="J896" s="1"/>
      <c r="K896" s="1"/>
      <c r="L896" s="1"/>
      <c r="M896" s="1"/>
    </row>
    <row r="897" spans="9:13" x14ac:dyDescent="0.2">
      <c r="I897" s="1"/>
      <c r="J897" s="1"/>
      <c r="K897" s="1"/>
      <c r="L897" s="1"/>
      <c r="M897" s="1"/>
    </row>
    <row r="898" spans="9:13" x14ac:dyDescent="0.2">
      <c r="I898" s="1"/>
      <c r="J898" s="1"/>
      <c r="K898" s="1"/>
      <c r="L898" s="1"/>
      <c r="M898" s="1"/>
    </row>
    <row r="899" spans="9:13" x14ac:dyDescent="0.2">
      <c r="I899" s="1"/>
      <c r="J899" s="1"/>
      <c r="K899" s="1"/>
      <c r="L899" s="1"/>
      <c r="M899" s="1"/>
    </row>
    <row r="900" spans="9:13" x14ac:dyDescent="0.2">
      <c r="I900" s="1"/>
      <c r="J900" s="1"/>
      <c r="K900" s="1"/>
      <c r="L900" s="1"/>
      <c r="M900" s="1"/>
    </row>
    <row r="901" spans="9:13" x14ac:dyDescent="0.2">
      <c r="I901" s="1"/>
      <c r="J901" s="1"/>
      <c r="K901" s="1"/>
      <c r="L901" s="1"/>
      <c r="M901" s="1"/>
    </row>
    <row r="902" spans="9:13" x14ac:dyDescent="0.2">
      <c r="I902" s="1"/>
      <c r="J902" s="1"/>
      <c r="K902" s="1"/>
      <c r="L902" s="1"/>
      <c r="M902" s="1"/>
    </row>
    <row r="903" spans="9:13" x14ac:dyDescent="0.2">
      <c r="I903" s="1"/>
      <c r="J903" s="1"/>
      <c r="K903" s="1"/>
      <c r="L903" s="1"/>
      <c r="M903" s="1"/>
    </row>
    <row r="904" spans="9:13" x14ac:dyDescent="0.2">
      <c r="I904" s="1"/>
      <c r="J904" s="1"/>
      <c r="K904" s="1"/>
      <c r="L904" s="1"/>
      <c r="M904" s="1"/>
    </row>
    <row r="905" spans="9:13" x14ac:dyDescent="0.2">
      <c r="I905" s="1"/>
      <c r="J905" s="1"/>
      <c r="K905" s="1"/>
      <c r="L905" s="1"/>
      <c r="M905" s="1"/>
    </row>
    <row r="906" spans="9:13" x14ac:dyDescent="0.2">
      <c r="I906" s="1"/>
      <c r="J906" s="1"/>
      <c r="K906" s="1"/>
      <c r="L906" s="1"/>
      <c r="M906" s="1"/>
    </row>
    <row r="907" spans="9:13" x14ac:dyDescent="0.2">
      <c r="I907" s="1"/>
      <c r="J907" s="1"/>
      <c r="K907" s="1"/>
      <c r="L907" s="1"/>
      <c r="M907" s="1"/>
    </row>
    <row r="908" spans="9:13" x14ac:dyDescent="0.2">
      <c r="I908" s="1"/>
      <c r="J908" s="1"/>
      <c r="K908" s="1"/>
      <c r="L908" s="1"/>
      <c r="M908" s="1"/>
    </row>
    <row r="909" spans="9:13" x14ac:dyDescent="0.2">
      <c r="I909" s="1"/>
      <c r="J909" s="1"/>
      <c r="K909" s="1"/>
      <c r="L909" s="1"/>
      <c r="M909" s="1"/>
    </row>
    <row r="910" spans="9:13" x14ac:dyDescent="0.2">
      <c r="I910" s="1"/>
      <c r="J910" s="1"/>
      <c r="K910" s="1"/>
      <c r="L910" s="1"/>
      <c r="M910" s="1"/>
    </row>
    <row r="911" spans="9:13" x14ac:dyDescent="0.2">
      <c r="I911" s="1"/>
      <c r="J911" s="1"/>
      <c r="K911" s="1"/>
      <c r="L911" s="1"/>
      <c r="M911" s="1"/>
    </row>
    <row r="912" spans="9:13" x14ac:dyDescent="0.2">
      <c r="I912" s="1"/>
      <c r="J912" s="1"/>
      <c r="K912" s="1"/>
      <c r="L912" s="1"/>
      <c r="M912" s="1"/>
    </row>
    <row r="913" spans="9:13" x14ac:dyDescent="0.2">
      <c r="I913" s="1"/>
      <c r="J913" s="1"/>
      <c r="K913" s="1"/>
      <c r="L913" s="1"/>
      <c r="M913" s="1"/>
    </row>
    <row r="914" spans="9:13" x14ac:dyDescent="0.2">
      <c r="I914" s="1"/>
      <c r="J914" s="1"/>
      <c r="K914" s="1"/>
      <c r="L914" s="1"/>
      <c r="M914" s="1"/>
    </row>
    <row r="915" spans="9:13" x14ac:dyDescent="0.2">
      <c r="I915" s="1"/>
      <c r="J915" s="1"/>
      <c r="K915" s="1"/>
      <c r="L915" s="1"/>
      <c r="M915" s="1"/>
    </row>
    <row r="916" spans="9:13" x14ac:dyDescent="0.2">
      <c r="I916" s="1"/>
      <c r="J916" s="1"/>
      <c r="K916" s="1"/>
      <c r="L916" s="1"/>
      <c r="M916" s="1"/>
    </row>
    <row r="917" spans="9:13" x14ac:dyDescent="0.2">
      <c r="I917" s="1"/>
      <c r="J917" s="1"/>
      <c r="K917" s="1"/>
      <c r="L917" s="1"/>
      <c r="M917" s="1"/>
    </row>
    <row r="918" spans="9:13" x14ac:dyDescent="0.2">
      <c r="I918" s="1"/>
      <c r="J918" s="1"/>
      <c r="K918" s="1"/>
      <c r="L918" s="1"/>
      <c r="M918" s="1"/>
    </row>
  </sheetData>
  <mergeCells count="602">
    <mergeCell ref="E598:G598"/>
    <mergeCell ref="E591:G591"/>
    <mergeCell ref="E592:G592"/>
    <mergeCell ref="E593:G593"/>
    <mergeCell ref="E594:G594"/>
    <mergeCell ref="E607:G607"/>
    <mergeCell ref="E603:G603"/>
    <mergeCell ref="E604:G604"/>
    <mergeCell ref="E605:G605"/>
    <mergeCell ref="E606:G606"/>
    <mergeCell ref="E599:G599"/>
    <mergeCell ref="E600:G600"/>
    <mergeCell ref="E601:G601"/>
    <mergeCell ref="E602:G602"/>
    <mergeCell ref="E589:G589"/>
    <mergeCell ref="E590:G590"/>
    <mergeCell ref="E583:G583"/>
    <mergeCell ref="E584:G584"/>
    <mergeCell ref="E585:G585"/>
    <mergeCell ref="E586:G586"/>
    <mergeCell ref="E595:G595"/>
    <mergeCell ref="E596:G596"/>
    <mergeCell ref="E597:G597"/>
    <mergeCell ref="E580:G580"/>
    <mergeCell ref="E581:G581"/>
    <mergeCell ref="E582:G582"/>
    <mergeCell ref="E575:G575"/>
    <mergeCell ref="E576:G576"/>
    <mergeCell ref="E577:G577"/>
    <mergeCell ref="E578:G578"/>
    <mergeCell ref="E587:G587"/>
    <mergeCell ref="E588:G588"/>
    <mergeCell ref="E571:G571"/>
    <mergeCell ref="E572:G572"/>
    <mergeCell ref="E573:G573"/>
    <mergeCell ref="E574:G574"/>
    <mergeCell ref="E567:G567"/>
    <mergeCell ref="E568:G568"/>
    <mergeCell ref="E569:G569"/>
    <mergeCell ref="E570:G570"/>
    <mergeCell ref="E579:G579"/>
    <mergeCell ref="E558:G558"/>
    <mergeCell ref="E551:G551"/>
    <mergeCell ref="E552:G552"/>
    <mergeCell ref="E553:G553"/>
    <mergeCell ref="E554:G554"/>
    <mergeCell ref="E563:G563"/>
    <mergeCell ref="E564:G564"/>
    <mergeCell ref="E565:G565"/>
    <mergeCell ref="E566:G566"/>
    <mergeCell ref="E559:G559"/>
    <mergeCell ref="E560:G560"/>
    <mergeCell ref="E561:G561"/>
    <mergeCell ref="E562:G562"/>
    <mergeCell ref="E549:G549"/>
    <mergeCell ref="E550:G550"/>
    <mergeCell ref="E543:G543"/>
    <mergeCell ref="E544:G544"/>
    <mergeCell ref="E545:G545"/>
    <mergeCell ref="E546:G546"/>
    <mergeCell ref="E555:G555"/>
    <mergeCell ref="E556:G556"/>
    <mergeCell ref="E557:G557"/>
    <mergeCell ref="E540:G540"/>
    <mergeCell ref="E541:G541"/>
    <mergeCell ref="E542:G542"/>
    <mergeCell ref="E535:G535"/>
    <mergeCell ref="E536:G536"/>
    <mergeCell ref="E537:G537"/>
    <mergeCell ref="E538:G538"/>
    <mergeCell ref="E547:G547"/>
    <mergeCell ref="E548:G548"/>
    <mergeCell ref="E531:G531"/>
    <mergeCell ref="E532:G532"/>
    <mergeCell ref="E533:G533"/>
    <mergeCell ref="E534:G534"/>
    <mergeCell ref="E527:G527"/>
    <mergeCell ref="E528:G528"/>
    <mergeCell ref="E529:G529"/>
    <mergeCell ref="E530:G530"/>
    <mergeCell ref="E539:G539"/>
    <mergeCell ref="E518:G518"/>
    <mergeCell ref="E511:G511"/>
    <mergeCell ref="E512:G512"/>
    <mergeCell ref="E513:G513"/>
    <mergeCell ref="E514:G514"/>
    <mergeCell ref="E523:G523"/>
    <mergeCell ref="E524:G524"/>
    <mergeCell ref="E525:G525"/>
    <mergeCell ref="E526:G526"/>
    <mergeCell ref="E519:G519"/>
    <mergeCell ref="E520:G520"/>
    <mergeCell ref="E521:G521"/>
    <mergeCell ref="E522:G522"/>
    <mergeCell ref="E509:G509"/>
    <mergeCell ref="E510:G510"/>
    <mergeCell ref="E503:G503"/>
    <mergeCell ref="E504:G504"/>
    <mergeCell ref="E505:G505"/>
    <mergeCell ref="E506:G506"/>
    <mergeCell ref="E515:G515"/>
    <mergeCell ref="E516:G516"/>
    <mergeCell ref="E517:G517"/>
    <mergeCell ref="E500:G500"/>
    <mergeCell ref="E501:G501"/>
    <mergeCell ref="E502:G502"/>
    <mergeCell ref="E495:G495"/>
    <mergeCell ref="E496:G496"/>
    <mergeCell ref="E497:G497"/>
    <mergeCell ref="E498:G498"/>
    <mergeCell ref="E507:G507"/>
    <mergeCell ref="E508:G508"/>
    <mergeCell ref="E491:G491"/>
    <mergeCell ref="E492:G492"/>
    <mergeCell ref="E493:G493"/>
    <mergeCell ref="E494:G494"/>
    <mergeCell ref="E487:G487"/>
    <mergeCell ref="E488:G488"/>
    <mergeCell ref="E489:G489"/>
    <mergeCell ref="E490:G490"/>
    <mergeCell ref="E499:G499"/>
    <mergeCell ref="E478:G478"/>
    <mergeCell ref="E471:G471"/>
    <mergeCell ref="E472:G472"/>
    <mergeCell ref="E473:G473"/>
    <mergeCell ref="E474:G474"/>
    <mergeCell ref="E483:G483"/>
    <mergeCell ref="E484:G484"/>
    <mergeCell ref="E485:G485"/>
    <mergeCell ref="E486:G486"/>
    <mergeCell ref="E479:G479"/>
    <mergeCell ref="E480:G480"/>
    <mergeCell ref="E481:G481"/>
    <mergeCell ref="E482:G482"/>
    <mergeCell ref="E469:G469"/>
    <mergeCell ref="E470:G470"/>
    <mergeCell ref="E463:G463"/>
    <mergeCell ref="E464:G464"/>
    <mergeCell ref="E465:G465"/>
    <mergeCell ref="E466:G466"/>
    <mergeCell ref="E475:G475"/>
    <mergeCell ref="E476:G476"/>
    <mergeCell ref="E477:G477"/>
    <mergeCell ref="E460:G460"/>
    <mergeCell ref="E461:G461"/>
    <mergeCell ref="E462:G462"/>
    <mergeCell ref="E455:G455"/>
    <mergeCell ref="E456:G456"/>
    <mergeCell ref="E457:G457"/>
    <mergeCell ref="E458:G458"/>
    <mergeCell ref="E467:G467"/>
    <mergeCell ref="E468:G468"/>
    <mergeCell ref="E451:G451"/>
    <mergeCell ref="E452:G452"/>
    <mergeCell ref="E453:G453"/>
    <mergeCell ref="E454:G454"/>
    <mergeCell ref="E447:G447"/>
    <mergeCell ref="E448:G448"/>
    <mergeCell ref="E449:G449"/>
    <mergeCell ref="E450:G450"/>
    <mergeCell ref="E459:G459"/>
    <mergeCell ref="E438:G438"/>
    <mergeCell ref="E431:G431"/>
    <mergeCell ref="E432:G432"/>
    <mergeCell ref="E433:G433"/>
    <mergeCell ref="E434:G434"/>
    <mergeCell ref="E443:G443"/>
    <mergeCell ref="E444:G444"/>
    <mergeCell ref="E445:G445"/>
    <mergeCell ref="E446:G446"/>
    <mergeCell ref="E439:G439"/>
    <mergeCell ref="E440:G440"/>
    <mergeCell ref="E441:G441"/>
    <mergeCell ref="E442:G442"/>
    <mergeCell ref="E429:G429"/>
    <mergeCell ref="E430:G430"/>
    <mergeCell ref="E423:G423"/>
    <mergeCell ref="E424:G424"/>
    <mergeCell ref="E425:G425"/>
    <mergeCell ref="E426:G426"/>
    <mergeCell ref="E435:G435"/>
    <mergeCell ref="E436:G436"/>
    <mergeCell ref="E437:G437"/>
    <mergeCell ref="E420:G420"/>
    <mergeCell ref="E421:G421"/>
    <mergeCell ref="E422:G422"/>
    <mergeCell ref="E415:G415"/>
    <mergeCell ref="E416:G416"/>
    <mergeCell ref="E417:G417"/>
    <mergeCell ref="E418:G418"/>
    <mergeCell ref="E427:G427"/>
    <mergeCell ref="E428:G428"/>
    <mergeCell ref="E411:G411"/>
    <mergeCell ref="E412:G412"/>
    <mergeCell ref="E413:G413"/>
    <mergeCell ref="E414:G414"/>
    <mergeCell ref="E407:G407"/>
    <mergeCell ref="E408:G408"/>
    <mergeCell ref="E409:G409"/>
    <mergeCell ref="E410:G410"/>
    <mergeCell ref="E419:G419"/>
    <mergeCell ref="E398:G398"/>
    <mergeCell ref="E391:G391"/>
    <mergeCell ref="E392:G392"/>
    <mergeCell ref="E393:G393"/>
    <mergeCell ref="E394:G394"/>
    <mergeCell ref="E403:G403"/>
    <mergeCell ref="E404:G404"/>
    <mergeCell ref="E405:G405"/>
    <mergeCell ref="E406:G406"/>
    <mergeCell ref="E399:G399"/>
    <mergeCell ref="E400:G400"/>
    <mergeCell ref="E401:G401"/>
    <mergeCell ref="E402:G402"/>
    <mergeCell ref="E389:G389"/>
    <mergeCell ref="E390:G390"/>
    <mergeCell ref="E383:G383"/>
    <mergeCell ref="E384:G384"/>
    <mergeCell ref="E385:G385"/>
    <mergeCell ref="E386:G386"/>
    <mergeCell ref="E395:G395"/>
    <mergeCell ref="E396:G396"/>
    <mergeCell ref="E397:G397"/>
    <mergeCell ref="E380:G380"/>
    <mergeCell ref="E381:G381"/>
    <mergeCell ref="E382:G382"/>
    <mergeCell ref="E375:G375"/>
    <mergeCell ref="E376:G376"/>
    <mergeCell ref="E377:G377"/>
    <mergeCell ref="E378:G378"/>
    <mergeCell ref="E387:G387"/>
    <mergeCell ref="E388:G388"/>
    <mergeCell ref="E371:G371"/>
    <mergeCell ref="E372:G372"/>
    <mergeCell ref="E373:G373"/>
    <mergeCell ref="E374:G374"/>
    <mergeCell ref="E367:G367"/>
    <mergeCell ref="E368:G368"/>
    <mergeCell ref="E369:G369"/>
    <mergeCell ref="E370:G370"/>
    <mergeCell ref="E379:G379"/>
    <mergeCell ref="E21:G21"/>
    <mergeCell ref="E22:G22"/>
    <mergeCell ref="E23:G23"/>
    <mergeCell ref="E24:G24"/>
    <mergeCell ref="E25:G25"/>
    <mergeCell ref="E26:G26"/>
    <mergeCell ref="E15:G15"/>
    <mergeCell ref="E16:G16"/>
    <mergeCell ref="E17:G17"/>
    <mergeCell ref="E18:G18"/>
    <mergeCell ref="E19:G19"/>
    <mergeCell ref="E20:G20"/>
    <mergeCell ref="E33:G33"/>
    <mergeCell ref="E34:G34"/>
    <mergeCell ref="E35:G35"/>
    <mergeCell ref="E36:G36"/>
    <mergeCell ref="E37:G37"/>
    <mergeCell ref="E38:G38"/>
    <mergeCell ref="E27:G27"/>
    <mergeCell ref="E28:G28"/>
    <mergeCell ref="E29:G29"/>
    <mergeCell ref="E30:G30"/>
    <mergeCell ref="E31:G31"/>
    <mergeCell ref="E32:G32"/>
    <mergeCell ref="E45:G45"/>
    <mergeCell ref="E46:G46"/>
    <mergeCell ref="E47:G47"/>
    <mergeCell ref="E48:G48"/>
    <mergeCell ref="E49:G49"/>
    <mergeCell ref="E50:G50"/>
    <mergeCell ref="E39:G39"/>
    <mergeCell ref="E40:G40"/>
    <mergeCell ref="E41:G41"/>
    <mergeCell ref="E42:G42"/>
    <mergeCell ref="E43:G43"/>
    <mergeCell ref="E44:G44"/>
    <mergeCell ref="E57:G57"/>
    <mergeCell ref="E58:G58"/>
    <mergeCell ref="E59:G59"/>
    <mergeCell ref="E60:G60"/>
    <mergeCell ref="E61:G61"/>
    <mergeCell ref="E62:G62"/>
    <mergeCell ref="E51:G51"/>
    <mergeCell ref="E52:G52"/>
    <mergeCell ref="E53:G53"/>
    <mergeCell ref="E54:G54"/>
    <mergeCell ref="E55:G55"/>
    <mergeCell ref="E56:G56"/>
    <mergeCell ref="E69:G69"/>
    <mergeCell ref="E70:G70"/>
    <mergeCell ref="E71:G71"/>
    <mergeCell ref="E72:G72"/>
    <mergeCell ref="E73:G73"/>
    <mergeCell ref="E74:G74"/>
    <mergeCell ref="E63:G63"/>
    <mergeCell ref="E64:G64"/>
    <mergeCell ref="E65:G65"/>
    <mergeCell ref="E66:G66"/>
    <mergeCell ref="E67:G67"/>
    <mergeCell ref="E68:G68"/>
    <mergeCell ref="E81:G81"/>
    <mergeCell ref="E82:G82"/>
    <mergeCell ref="E83:G83"/>
    <mergeCell ref="E84:G84"/>
    <mergeCell ref="E85:G85"/>
    <mergeCell ref="E86:G86"/>
    <mergeCell ref="E75:G75"/>
    <mergeCell ref="E76:G76"/>
    <mergeCell ref="E77:G77"/>
    <mergeCell ref="E78:G78"/>
    <mergeCell ref="E79:G79"/>
    <mergeCell ref="E80:G80"/>
    <mergeCell ref="E93:G93"/>
    <mergeCell ref="E94:G94"/>
    <mergeCell ref="E95:G95"/>
    <mergeCell ref="E96:G96"/>
    <mergeCell ref="E97:G97"/>
    <mergeCell ref="E98:G98"/>
    <mergeCell ref="E87:G87"/>
    <mergeCell ref="E88:G88"/>
    <mergeCell ref="E89:G89"/>
    <mergeCell ref="E90:G90"/>
    <mergeCell ref="E91:G91"/>
    <mergeCell ref="E92:G92"/>
    <mergeCell ref="E105:G105"/>
    <mergeCell ref="E106:G106"/>
    <mergeCell ref="E107:G107"/>
    <mergeCell ref="E108:G108"/>
    <mergeCell ref="E109:G109"/>
    <mergeCell ref="E110:G110"/>
    <mergeCell ref="E99:G99"/>
    <mergeCell ref="E100:G100"/>
    <mergeCell ref="E101:G101"/>
    <mergeCell ref="E102:G102"/>
    <mergeCell ref="E103:G103"/>
    <mergeCell ref="E104:G104"/>
    <mergeCell ref="E117:G117"/>
    <mergeCell ref="E118:G118"/>
    <mergeCell ref="E119:G119"/>
    <mergeCell ref="E120:G120"/>
    <mergeCell ref="E121:G121"/>
    <mergeCell ref="E122:G122"/>
    <mergeCell ref="E111:G111"/>
    <mergeCell ref="E112:G112"/>
    <mergeCell ref="E113:G113"/>
    <mergeCell ref="E114:G114"/>
    <mergeCell ref="E115:G115"/>
    <mergeCell ref="E116:G116"/>
    <mergeCell ref="E129:G129"/>
    <mergeCell ref="E130:G130"/>
    <mergeCell ref="E131:G131"/>
    <mergeCell ref="E132:G132"/>
    <mergeCell ref="E133:G133"/>
    <mergeCell ref="E134:G134"/>
    <mergeCell ref="E123:G123"/>
    <mergeCell ref="E124:G124"/>
    <mergeCell ref="E125:G125"/>
    <mergeCell ref="E126:G126"/>
    <mergeCell ref="E127:G127"/>
    <mergeCell ref="E128:G128"/>
    <mergeCell ref="E141:G141"/>
    <mergeCell ref="E142:G142"/>
    <mergeCell ref="E143:G143"/>
    <mergeCell ref="E144:G144"/>
    <mergeCell ref="E145:G145"/>
    <mergeCell ref="E146:G146"/>
    <mergeCell ref="E135:G135"/>
    <mergeCell ref="E136:G136"/>
    <mergeCell ref="E137:G137"/>
    <mergeCell ref="E138:G138"/>
    <mergeCell ref="E139:G139"/>
    <mergeCell ref="E140:G140"/>
    <mergeCell ref="E153:G153"/>
    <mergeCell ref="E154:G154"/>
    <mergeCell ref="E155:G155"/>
    <mergeCell ref="E156:G156"/>
    <mergeCell ref="E157:G157"/>
    <mergeCell ref="E158:G158"/>
    <mergeCell ref="E147:G147"/>
    <mergeCell ref="E148:G148"/>
    <mergeCell ref="E149:G149"/>
    <mergeCell ref="E150:G150"/>
    <mergeCell ref="E151:G151"/>
    <mergeCell ref="E152:G152"/>
    <mergeCell ref="E165:G165"/>
    <mergeCell ref="E166:G166"/>
    <mergeCell ref="E167:G167"/>
    <mergeCell ref="E168:G168"/>
    <mergeCell ref="E169:G169"/>
    <mergeCell ref="E170:G170"/>
    <mergeCell ref="E159:G159"/>
    <mergeCell ref="E160:G160"/>
    <mergeCell ref="E161:G161"/>
    <mergeCell ref="E162:G162"/>
    <mergeCell ref="E163:G163"/>
    <mergeCell ref="E164:G164"/>
    <mergeCell ref="E177:G177"/>
    <mergeCell ref="E178:G178"/>
    <mergeCell ref="E179:G179"/>
    <mergeCell ref="E180:G180"/>
    <mergeCell ref="E181:G181"/>
    <mergeCell ref="E182:G182"/>
    <mergeCell ref="E171:G171"/>
    <mergeCell ref="E172:G172"/>
    <mergeCell ref="E173:G173"/>
    <mergeCell ref="E174:G174"/>
    <mergeCell ref="E175:G175"/>
    <mergeCell ref="E176:G176"/>
    <mergeCell ref="E189:G189"/>
    <mergeCell ref="E190:G190"/>
    <mergeCell ref="E191:G191"/>
    <mergeCell ref="E192:G192"/>
    <mergeCell ref="E193:G193"/>
    <mergeCell ref="E194:G194"/>
    <mergeCell ref="E183:G183"/>
    <mergeCell ref="E184:G184"/>
    <mergeCell ref="E185:G185"/>
    <mergeCell ref="E186:G186"/>
    <mergeCell ref="E187:G187"/>
    <mergeCell ref="E188:G188"/>
    <mergeCell ref="E201:G201"/>
    <mergeCell ref="E202:G202"/>
    <mergeCell ref="E203:G203"/>
    <mergeCell ref="E204:G204"/>
    <mergeCell ref="E205:G205"/>
    <mergeCell ref="E206:G206"/>
    <mergeCell ref="E195:G195"/>
    <mergeCell ref="E196:G196"/>
    <mergeCell ref="E197:G197"/>
    <mergeCell ref="E198:G198"/>
    <mergeCell ref="E199:G199"/>
    <mergeCell ref="E200:G200"/>
    <mergeCell ref="E213:G213"/>
    <mergeCell ref="E214:G214"/>
    <mergeCell ref="E215:G215"/>
    <mergeCell ref="E216:G216"/>
    <mergeCell ref="E217:G217"/>
    <mergeCell ref="E218:G218"/>
    <mergeCell ref="E207:G207"/>
    <mergeCell ref="E208:G208"/>
    <mergeCell ref="E209:G209"/>
    <mergeCell ref="E210:G210"/>
    <mergeCell ref="E211:G211"/>
    <mergeCell ref="E212:G212"/>
    <mergeCell ref="E236:G236"/>
    <mergeCell ref="E225:G225"/>
    <mergeCell ref="E226:G226"/>
    <mergeCell ref="E227:G227"/>
    <mergeCell ref="E228:G228"/>
    <mergeCell ref="E229:G229"/>
    <mergeCell ref="E230:G230"/>
    <mergeCell ref="E219:G219"/>
    <mergeCell ref="E220:G220"/>
    <mergeCell ref="E221:G221"/>
    <mergeCell ref="E222:G222"/>
    <mergeCell ref="E223:G223"/>
    <mergeCell ref="E224:G224"/>
    <mergeCell ref="E608:G610"/>
    <mergeCell ref="E5:G7"/>
    <mergeCell ref="E8:G8"/>
    <mergeCell ref="E9:G9"/>
    <mergeCell ref="E10:G10"/>
    <mergeCell ref="E11:G11"/>
    <mergeCell ref="E12:G12"/>
    <mergeCell ref="E13:G13"/>
    <mergeCell ref="E14:G14"/>
    <mergeCell ref="E243:G243"/>
    <mergeCell ref="E237:G237"/>
    <mergeCell ref="E238:G238"/>
    <mergeCell ref="E244:G244"/>
    <mergeCell ref="E245:G245"/>
    <mergeCell ref="E246:G246"/>
    <mergeCell ref="E239:G239"/>
    <mergeCell ref="E240:G240"/>
    <mergeCell ref="E241:G241"/>
    <mergeCell ref="E242:G242"/>
    <mergeCell ref="E231:G231"/>
    <mergeCell ref="E232:G232"/>
    <mergeCell ref="E233:G233"/>
    <mergeCell ref="E234:G234"/>
    <mergeCell ref="E235:G235"/>
    <mergeCell ref="E253:G253"/>
    <mergeCell ref="E254:G254"/>
    <mergeCell ref="E255:G255"/>
    <mergeCell ref="E256:G256"/>
    <mergeCell ref="E257:G257"/>
    <mergeCell ref="E258:G258"/>
    <mergeCell ref="E247:G247"/>
    <mergeCell ref="E248:G248"/>
    <mergeCell ref="E249:G249"/>
    <mergeCell ref="E250:G250"/>
    <mergeCell ref="E251:G251"/>
    <mergeCell ref="E252:G252"/>
    <mergeCell ref="E265:G265"/>
    <mergeCell ref="E266:G266"/>
    <mergeCell ref="E267:G267"/>
    <mergeCell ref="E268:G268"/>
    <mergeCell ref="E269:G269"/>
    <mergeCell ref="E270:G270"/>
    <mergeCell ref="E259:G259"/>
    <mergeCell ref="E260:G260"/>
    <mergeCell ref="E261:G261"/>
    <mergeCell ref="E262:G262"/>
    <mergeCell ref="E263:G263"/>
    <mergeCell ref="E264:G264"/>
    <mergeCell ref="E277:G277"/>
    <mergeCell ref="E278:G278"/>
    <mergeCell ref="E279:G279"/>
    <mergeCell ref="E280:G280"/>
    <mergeCell ref="E281:G281"/>
    <mergeCell ref="E282:G282"/>
    <mergeCell ref="E271:G271"/>
    <mergeCell ref="E272:G272"/>
    <mergeCell ref="E273:G273"/>
    <mergeCell ref="E274:G274"/>
    <mergeCell ref="E275:G275"/>
    <mergeCell ref="E276:G276"/>
    <mergeCell ref="E289:G289"/>
    <mergeCell ref="E290:G290"/>
    <mergeCell ref="E291:G291"/>
    <mergeCell ref="E292:G292"/>
    <mergeCell ref="E293:G293"/>
    <mergeCell ref="E294:G294"/>
    <mergeCell ref="E283:G283"/>
    <mergeCell ref="E284:G284"/>
    <mergeCell ref="E285:G285"/>
    <mergeCell ref="E286:G286"/>
    <mergeCell ref="E287:G287"/>
    <mergeCell ref="E288:G288"/>
    <mergeCell ref="E301:G301"/>
    <mergeCell ref="E302:G302"/>
    <mergeCell ref="E303:G303"/>
    <mergeCell ref="E304:G304"/>
    <mergeCell ref="E305:G305"/>
    <mergeCell ref="E306:G306"/>
    <mergeCell ref="E295:G295"/>
    <mergeCell ref="E296:G296"/>
    <mergeCell ref="E297:G297"/>
    <mergeCell ref="E298:G298"/>
    <mergeCell ref="E299:G299"/>
    <mergeCell ref="E300:G300"/>
    <mergeCell ref="E313:G313"/>
    <mergeCell ref="E314:G314"/>
    <mergeCell ref="E315:G315"/>
    <mergeCell ref="E316:G316"/>
    <mergeCell ref="E317:G317"/>
    <mergeCell ref="E318:G318"/>
    <mergeCell ref="E307:G307"/>
    <mergeCell ref="E308:G308"/>
    <mergeCell ref="E309:G309"/>
    <mergeCell ref="E310:G310"/>
    <mergeCell ref="E311:G311"/>
    <mergeCell ref="E312:G312"/>
    <mergeCell ref="E325:G325"/>
    <mergeCell ref="E326:G326"/>
    <mergeCell ref="E327:G327"/>
    <mergeCell ref="E328:G328"/>
    <mergeCell ref="E329:G329"/>
    <mergeCell ref="E330:G330"/>
    <mergeCell ref="E319:G319"/>
    <mergeCell ref="E320:G320"/>
    <mergeCell ref="E321:G321"/>
    <mergeCell ref="E322:G322"/>
    <mergeCell ref="E323:G323"/>
    <mergeCell ref="E324:G324"/>
    <mergeCell ref="E337:G337"/>
    <mergeCell ref="E338:G338"/>
    <mergeCell ref="E339:G339"/>
    <mergeCell ref="E340:G340"/>
    <mergeCell ref="E341:G341"/>
    <mergeCell ref="E342:G342"/>
    <mergeCell ref="E331:G331"/>
    <mergeCell ref="E332:G332"/>
    <mergeCell ref="E333:G333"/>
    <mergeCell ref="E334:G334"/>
    <mergeCell ref="E335:G335"/>
    <mergeCell ref="E336:G336"/>
    <mergeCell ref="E349:G349"/>
    <mergeCell ref="E350:G350"/>
    <mergeCell ref="E351:G351"/>
    <mergeCell ref="E352:G352"/>
    <mergeCell ref="E353:G353"/>
    <mergeCell ref="E354:G354"/>
    <mergeCell ref="E343:G343"/>
    <mergeCell ref="E344:G344"/>
    <mergeCell ref="E345:G345"/>
    <mergeCell ref="E346:G346"/>
    <mergeCell ref="E347:G347"/>
    <mergeCell ref="E348:G348"/>
    <mergeCell ref="E365:G365"/>
    <mergeCell ref="E366:G366"/>
    <mergeCell ref="E360:G360"/>
    <mergeCell ref="E361:G361"/>
    <mergeCell ref="E362:G362"/>
    <mergeCell ref="E363:G363"/>
    <mergeCell ref="E355:G355"/>
    <mergeCell ref="E356:G356"/>
    <mergeCell ref="E357:G357"/>
    <mergeCell ref="E358:G358"/>
    <mergeCell ref="E359:G359"/>
    <mergeCell ref="E364:G364"/>
  </mergeCells>
  <phoneticPr fontId="0" type="noConversion"/>
  <dataValidations count="2">
    <dataValidation type="whole" allowBlank="1" showInputMessage="1" showErrorMessage="1" errorTitle="Сумма досрочного платежа" error="Введенная Вами сумма меньше 500$ " sqref="H11:H607" xr:uid="{00000000-0002-0000-0100-000000000000}">
      <formula1>500</formula1>
      <formula2>999999999999999</formula2>
    </dataValidation>
    <dataValidation type="list" allowBlank="1" showInputMessage="1" showErrorMessage="1" sqref="H3" xr:uid="{00000000-0002-0000-0100-000001000000}">
      <formula1>$M$3:$M$4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BX989"/>
  <sheetViews>
    <sheetView tabSelected="1" zoomScale="85" zoomScaleNormal="85" workbookViewId="0">
      <selection activeCell="E9" sqref="E9"/>
    </sheetView>
  </sheetViews>
  <sheetFormatPr defaultColWidth="0" defaultRowHeight="12.75" zeroHeight="1" x14ac:dyDescent="0.2"/>
  <cols>
    <col min="1" max="1" width="5.7109375" style="154" customWidth="1"/>
    <col min="2" max="2" width="10.140625" style="158" customWidth="1"/>
    <col min="3" max="4" width="20.7109375" style="159" customWidth="1"/>
    <col min="5" max="5" width="35.140625" style="159" customWidth="1"/>
    <col min="6" max="6" width="18.85546875" style="160" customWidth="1"/>
    <col min="7" max="7" width="16.7109375" style="162" customWidth="1"/>
    <col min="8" max="8" width="22.28515625" style="162" customWidth="1"/>
    <col min="9" max="9" width="29.85546875" style="159" customWidth="1"/>
    <col min="10" max="10" width="25.7109375" style="267" customWidth="1"/>
    <col min="11" max="19" width="7.140625" style="171" hidden="1" customWidth="1"/>
    <col min="20" max="37" width="7.140625" style="158" hidden="1" customWidth="1"/>
    <col min="38" max="38" width="7.140625" style="172" hidden="1" customWidth="1"/>
    <col min="39" max="39" width="33.140625" style="172" hidden="1" customWidth="1"/>
    <col min="40" max="42" width="8.85546875" style="172" hidden="1" customWidth="1"/>
    <col min="43" max="43" width="15.28515625" style="172" hidden="1" customWidth="1"/>
    <col min="44" max="44" width="10.28515625" style="172" hidden="1" customWidth="1"/>
    <col min="45" max="46" width="8.85546875" style="172" hidden="1" customWidth="1"/>
    <col min="47" max="47" width="8.85546875" style="89" hidden="1" customWidth="1"/>
    <col min="48" max="48" width="21.85546875" style="89" hidden="1" customWidth="1"/>
    <col min="49" max="49" width="30.28515625" style="89" hidden="1" customWidth="1"/>
    <col min="50" max="50" width="25" style="89" hidden="1" customWidth="1"/>
    <col min="51" max="76" width="8.85546875" style="89" hidden="1" customWidth="1"/>
    <col min="77" max="16384" width="8.85546875" hidden="1"/>
  </cols>
  <sheetData>
    <row r="1" spans="1:49" ht="36.75" customHeight="1" thickBot="1" x14ac:dyDescent="0.25">
      <c r="A1" s="97"/>
      <c r="B1" s="370" t="s">
        <v>147</v>
      </c>
      <c r="C1" s="371"/>
      <c r="D1" s="371"/>
      <c r="E1" s="372"/>
      <c r="F1" s="97"/>
      <c r="G1" s="97"/>
      <c r="H1" s="97"/>
      <c r="I1" s="97"/>
      <c r="J1" s="97"/>
      <c r="AM1" s="173" t="s">
        <v>155</v>
      </c>
      <c r="AN1" s="173" t="s">
        <v>154</v>
      </c>
    </row>
    <row r="2" spans="1:49" ht="25.9" customHeight="1" thickBot="1" x14ac:dyDescent="0.25">
      <c r="A2" s="97"/>
      <c r="B2" s="394" t="s">
        <v>22</v>
      </c>
      <c r="C2" s="395"/>
      <c r="D2" s="390" t="s">
        <v>156</v>
      </c>
      <c r="E2" s="391"/>
      <c r="F2" s="97"/>
      <c r="G2" s="97"/>
      <c r="H2" s="97"/>
      <c r="I2" s="97"/>
      <c r="J2" s="97"/>
      <c r="AM2" s="172" t="s">
        <v>151</v>
      </c>
      <c r="AN2" s="173" t="s">
        <v>153</v>
      </c>
    </row>
    <row r="3" spans="1:49" ht="25.9" customHeight="1" thickBot="1" x14ac:dyDescent="0.25">
      <c r="A3" s="97"/>
      <c r="B3" s="366" t="s">
        <v>150</v>
      </c>
      <c r="C3" s="389"/>
      <c r="D3" s="390" t="s">
        <v>143</v>
      </c>
      <c r="E3" s="391"/>
      <c r="F3" s="97"/>
      <c r="G3" s="97"/>
      <c r="H3" s="350" t="str">
        <f>IF(D2="Рефинансирование",IF(D3="Семейная ипотека","ОК","Выберите Семейную ипотеку"),"")</f>
        <v/>
      </c>
      <c r="I3" s="350"/>
      <c r="J3" s="97"/>
      <c r="AM3" s="172" t="s">
        <v>43</v>
      </c>
      <c r="AN3" s="173"/>
    </row>
    <row r="4" spans="1:49" ht="25.5" customHeight="1" thickBot="1" x14ac:dyDescent="0.25">
      <c r="A4" s="97"/>
      <c r="B4" s="366" t="s">
        <v>49</v>
      </c>
      <c r="C4" s="367"/>
      <c r="D4" s="390" t="s">
        <v>155</v>
      </c>
      <c r="E4" s="391"/>
      <c r="F4" s="97"/>
      <c r="G4" s="97"/>
      <c r="H4" s="97"/>
      <c r="I4" s="97"/>
      <c r="J4" s="97"/>
    </row>
    <row r="5" spans="1:49" ht="26.25" hidden="1" customHeight="1" thickBot="1" x14ac:dyDescent="0.25">
      <c r="A5" s="97"/>
      <c r="B5" s="392" t="s">
        <v>152</v>
      </c>
      <c r="C5" s="393"/>
      <c r="D5" s="393"/>
      <c r="E5" s="268" t="s">
        <v>154</v>
      </c>
      <c r="F5" s="97"/>
      <c r="G5" s="97"/>
      <c r="H5" s="97"/>
      <c r="I5" s="97"/>
      <c r="J5" s="97"/>
    </row>
    <row r="6" spans="1:49" ht="82.5" hidden="1" customHeight="1" thickBot="1" x14ac:dyDescent="0.3">
      <c r="A6" s="97"/>
      <c r="B6" s="333" t="s">
        <v>49</v>
      </c>
      <c r="C6" s="334"/>
      <c r="D6" s="335"/>
      <c r="E6" s="269" t="s">
        <v>52</v>
      </c>
      <c r="F6" s="98"/>
      <c r="G6" s="351" t="str">
        <f>IFERROR(INDEX(AE37:AF52,MATCH(3,AE37:AE52,0),2),"OK")</f>
        <v>OK</v>
      </c>
      <c r="H6" s="352"/>
      <c r="I6" s="353"/>
      <c r="J6" s="174">
        <f>IF(G6="OK",0,1)</f>
        <v>0</v>
      </c>
      <c r="K6" s="175"/>
      <c r="L6" s="176" t="s">
        <v>52</v>
      </c>
      <c r="M6" s="176" t="s">
        <v>88</v>
      </c>
      <c r="N6" s="177" t="s">
        <v>45</v>
      </c>
      <c r="O6" s="178"/>
      <c r="P6" s="179" t="s">
        <v>86</v>
      </c>
      <c r="Q6" s="180">
        <f>IF(AND(E11=S9,E17="Нет"),-0.3%,IF(AND(E11=S8,E17="Нет"),-0.3%,IF(AND(E11=S6,E17="Нет"),-0.4%,IF(AND(E11=S7,E17="Нет"),-0.4%,0%))))</f>
        <v>-4.0000000000000001E-3</v>
      </c>
      <c r="S6" s="179" t="s">
        <v>23</v>
      </c>
      <c r="T6" s="158">
        <v>0</v>
      </c>
      <c r="U6" s="158">
        <v>14</v>
      </c>
      <c r="W6" s="319" t="s">
        <v>22</v>
      </c>
      <c r="X6" s="181" t="s">
        <v>23</v>
      </c>
      <c r="Y6" s="181" t="s">
        <v>24</v>
      </c>
      <c r="Z6" s="182" t="s">
        <v>101</v>
      </c>
      <c r="AA6" s="182" t="s">
        <v>102</v>
      </c>
      <c r="AB6" s="183"/>
    </row>
    <row r="7" spans="1:49" ht="15" customHeight="1" thickBot="1" x14ac:dyDescent="0.3">
      <c r="A7" s="97"/>
      <c r="B7" s="333" t="s">
        <v>84</v>
      </c>
      <c r="C7" s="334"/>
      <c r="D7" s="334"/>
      <c r="E7" s="93">
        <v>20000000</v>
      </c>
      <c r="F7" s="99"/>
      <c r="G7" s="100"/>
      <c r="H7" s="100"/>
      <c r="I7" s="184"/>
      <c r="J7" s="185"/>
      <c r="K7" s="186"/>
      <c r="L7" s="176" t="s">
        <v>53</v>
      </c>
      <c r="M7" s="186"/>
      <c r="N7" s="177" t="s">
        <v>46</v>
      </c>
      <c r="P7" s="179" t="s">
        <v>35</v>
      </c>
      <c r="Q7" s="180">
        <f>IF(AND(E11=S9,E17="Нет"),-0.3%,IF(AND(E11=S8,E17="Нет"),-0.3%,IF(AND(E11=S6,E17="Нет"),-0.4%,IF(AND(E11=S7,E17="Нет"),-0.4%,0%))))</f>
        <v>-4.0000000000000001E-3</v>
      </c>
      <c r="S7" s="179" t="s">
        <v>24</v>
      </c>
      <c r="T7" s="158">
        <v>0</v>
      </c>
      <c r="U7" s="158">
        <v>26</v>
      </c>
      <c r="W7" s="320"/>
      <c r="X7" s="187" t="s">
        <v>90</v>
      </c>
      <c r="Y7" s="188" t="s">
        <v>91</v>
      </c>
      <c r="Z7" s="189" t="s">
        <v>92</v>
      </c>
      <c r="AA7" s="189" t="s">
        <v>92</v>
      </c>
      <c r="AB7" s="190"/>
    </row>
    <row r="8" spans="1:49" ht="15" customHeight="1" thickBot="1" x14ac:dyDescent="0.3">
      <c r="A8" s="97"/>
      <c r="B8" s="331" t="s">
        <v>27</v>
      </c>
      <c r="C8" s="332"/>
      <c r="D8" s="354"/>
      <c r="E8" s="94">
        <v>7950000</v>
      </c>
      <c r="F8" s="101"/>
      <c r="G8" s="100"/>
      <c r="H8" s="100"/>
      <c r="I8" s="184"/>
      <c r="J8" s="191"/>
      <c r="K8" s="192"/>
      <c r="L8" s="193" t="s">
        <v>51</v>
      </c>
      <c r="M8" s="192"/>
      <c r="N8" s="175"/>
      <c r="O8" s="178"/>
      <c r="P8" s="179" t="s">
        <v>40</v>
      </c>
      <c r="Q8" s="180">
        <v>0</v>
      </c>
      <c r="S8" s="179" t="s">
        <v>101</v>
      </c>
      <c r="T8" s="158">
        <v>1</v>
      </c>
      <c r="U8" s="158">
        <v>38</v>
      </c>
      <c r="W8" s="194" t="s">
        <v>93</v>
      </c>
      <c r="X8" s="195">
        <v>0.1229</v>
      </c>
      <c r="Y8" s="195">
        <v>0.1229</v>
      </c>
      <c r="Z8" s="195">
        <v>0.11990000000000001</v>
      </c>
      <c r="AA8" s="195">
        <v>0.11990000000000001</v>
      </c>
      <c r="AB8" s="196"/>
      <c r="AE8" s="197"/>
      <c r="AF8" s="197"/>
      <c r="AG8" s="197"/>
      <c r="AH8" s="197"/>
      <c r="AI8" s="197"/>
      <c r="AJ8" s="197"/>
      <c r="AK8" s="197"/>
      <c r="AM8" s="198"/>
      <c r="AN8" s="198"/>
      <c r="AO8" s="173"/>
      <c r="AQ8" s="198"/>
      <c r="AR8" s="198"/>
      <c r="AS8" s="173"/>
      <c r="AU8" s="90"/>
      <c r="AV8" s="90"/>
      <c r="AW8" s="91"/>
    </row>
    <row r="9" spans="1:49" ht="15" customHeight="1" thickBot="1" x14ac:dyDescent="0.3">
      <c r="A9" s="97"/>
      <c r="B9" s="331" t="s">
        <v>28</v>
      </c>
      <c r="C9" s="332"/>
      <c r="D9" s="332"/>
      <c r="E9" s="272">
        <f>E8/E7</f>
        <v>0.39750000000000002</v>
      </c>
      <c r="F9" s="101"/>
      <c r="G9" s="100"/>
      <c r="H9" s="100"/>
      <c r="I9" s="100"/>
      <c r="J9" s="174"/>
      <c r="K9" s="175"/>
      <c r="L9" s="175"/>
      <c r="M9" s="175"/>
      <c r="O9" s="178"/>
      <c r="P9" s="179" t="s">
        <v>89</v>
      </c>
      <c r="Q9" s="180">
        <v>0</v>
      </c>
      <c r="S9" s="179" t="s">
        <v>102</v>
      </c>
      <c r="T9" s="158">
        <v>1</v>
      </c>
      <c r="U9" s="158">
        <v>50</v>
      </c>
      <c r="W9" s="199" t="s">
        <v>40</v>
      </c>
      <c r="X9" s="200"/>
      <c r="Y9" s="200"/>
      <c r="Z9" s="201"/>
      <c r="AA9" s="201"/>
      <c r="AB9" s="202"/>
      <c r="AI9" s="197"/>
      <c r="AJ9" s="197"/>
      <c r="AK9" s="197"/>
      <c r="AL9" s="173"/>
      <c r="AM9" s="203"/>
      <c r="AN9" s="203"/>
      <c r="AO9" s="203"/>
      <c r="AP9" s="173"/>
      <c r="AQ9" s="203"/>
      <c r="AR9" s="203"/>
      <c r="AS9" s="203"/>
      <c r="AT9" s="173"/>
      <c r="AU9" s="91"/>
      <c r="AV9" s="92"/>
      <c r="AW9" s="92"/>
    </row>
    <row r="10" spans="1:49" ht="24" customHeight="1" thickBot="1" x14ac:dyDescent="0.3">
      <c r="A10" s="97"/>
      <c r="B10" s="331" t="s">
        <v>85</v>
      </c>
      <c r="C10" s="332"/>
      <c r="D10" s="332"/>
      <c r="E10" s="82">
        <f>E7-E8</f>
        <v>12050000</v>
      </c>
      <c r="F10" s="101" t="s">
        <v>145</v>
      </c>
      <c r="G10" s="88">
        <f>AM10</f>
        <v>30000000</v>
      </c>
      <c r="H10" s="350" t="str">
        <f>IF(E10&gt;G10,"Превышена максимальная сумма кредита","OK")</f>
        <v>OK</v>
      </c>
      <c r="I10" s="350"/>
      <c r="J10" s="107"/>
      <c r="K10" s="186"/>
      <c r="L10" s="176" t="s">
        <v>55</v>
      </c>
      <c r="M10" s="186"/>
      <c r="O10" s="178"/>
      <c r="S10" s="179" t="s">
        <v>131</v>
      </c>
      <c r="T10" s="158">
        <v>0</v>
      </c>
      <c r="U10" s="158">
        <v>62</v>
      </c>
      <c r="W10" s="204" t="s">
        <v>94</v>
      </c>
      <c r="X10" s="205">
        <v>5.0000000000000001E-3</v>
      </c>
      <c r="Y10" s="205">
        <v>5.0000000000000001E-3</v>
      </c>
      <c r="Z10" s="206" t="s">
        <v>47</v>
      </c>
      <c r="AA10" s="206" t="s">
        <v>47</v>
      </c>
      <c r="AB10" s="207"/>
      <c r="AI10" s="197"/>
      <c r="AJ10" s="197"/>
      <c r="AK10" s="197"/>
      <c r="AL10" s="173"/>
      <c r="AM10" s="172">
        <f>IF(AND(D3="Гос.поддержка",D4=AM1),30000000,IF(AND(D3="Гос.поддержка",D4=AM2),15000000,IF(AND(D3="Гос.поддержка",D4=AM3),15000000,IF(AND(D3="Семейная ипотека",D4=AM1),30000000,IF(AND(D3="Семейная ипотека",D4=AM2),15000000,IF(AND(D3="Семейная ипотека",D4=AM3),15000000,IF(AND(D3="IT-ипотека",D4=AM1),30000000,IF(AND(D3="IT-ипотека",D4=AM3,E5=AN1),30000000,IF(D3="IT-ипотека",15000000)))))))))</f>
        <v>30000000</v>
      </c>
    </row>
    <row r="11" spans="1:49" ht="15" hidden="1" customHeight="1" thickBot="1" x14ac:dyDescent="0.25">
      <c r="A11" s="97"/>
      <c r="B11" s="331" t="s">
        <v>22</v>
      </c>
      <c r="C11" s="332"/>
      <c r="D11" s="332"/>
      <c r="E11" s="208" t="s">
        <v>23</v>
      </c>
      <c r="F11" s="98"/>
      <c r="G11" s="349"/>
      <c r="H11" s="349"/>
      <c r="I11" s="349"/>
      <c r="J11" s="107"/>
      <c r="K11" s="186"/>
      <c r="L11" s="209" t="s">
        <v>133</v>
      </c>
      <c r="M11" s="186"/>
      <c r="N11" s="177"/>
      <c r="O11" s="178"/>
      <c r="U11" s="158">
        <f t="shared" ref="U11:U35" si="0">U10+12</f>
        <v>74</v>
      </c>
      <c r="X11" s="210">
        <f>X8-X9</f>
        <v>0.1229</v>
      </c>
      <c r="Y11" s="210">
        <f>Y8-Y9</f>
        <v>0.1229</v>
      </c>
      <c r="Z11" s="210">
        <f>Z8-Z9</f>
        <v>0.11990000000000001</v>
      </c>
      <c r="AA11" s="210">
        <f>AA8-AA9</f>
        <v>0.11990000000000001</v>
      </c>
      <c r="AB11" s="210"/>
      <c r="AI11" s="197"/>
      <c r="AJ11" s="197"/>
      <c r="AK11" s="197"/>
    </row>
    <row r="12" spans="1:49" ht="15" customHeight="1" thickBot="1" x14ac:dyDescent="0.25">
      <c r="A12" s="97"/>
      <c r="B12" s="333" t="s">
        <v>54</v>
      </c>
      <c r="C12" s="334"/>
      <c r="D12" s="334"/>
      <c r="E12" s="95">
        <v>362</v>
      </c>
      <c r="F12" s="99"/>
      <c r="G12" s="102"/>
      <c r="H12" s="102"/>
      <c r="I12" s="102"/>
      <c r="J12" s="185"/>
      <c r="K12" s="211"/>
      <c r="L12" s="212"/>
      <c r="M12" s="211" t="str">
        <f>IF(E18=P8,"10,19%","10,89%")</f>
        <v>10,89%</v>
      </c>
      <c r="N12" s="175"/>
      <c r="U12" s="158">
        <f t="shared" si="0"/>
        <v>86</v>
      </c>
      <c r="X12" s="213"/>
      <c r="Y12" s="213"/>
      <c r="AI12" s="197"/>
      <c r="AJ12" s="197"/>
      <c r="AK12" s="197"/>
    </row>
    <row r="13" spans="1:49" ht="21.75" customHeight="1" thickBot="1" x14ac:dyDescent="0.25">
      <c r="A13" s="97"/>
      <c r="B13" s="333" t="s">
        <v>21</v>
      </c>
      <c r="C13" s="334"/>
      <c r="D13" s="364"/>
      <c r="E13" s="83">
        <f>(E12-2)/12</f>
        <v>30</v>
      </c>
      <c r="F13" s="103">
        <f>IF(AND(E11=S6,E9&lt;0.2),X8+X10,IF(AND(E11=S6,E9&gt;=0.2),X8,IF(AND(E11=S7,E9&lt;0.2),Y8+Y10,IF(AND(E11=S7,E9&gt;=0.2),IF(AND(E11=S10,E9&gt;=50%,E40="Нет"),Y12,Y8),IF(AND(E11=S8,E9&lt;0.2),Z8,IF(AND(E11=S8,E9&gt;=0.2),Z8,IF(AND(E11=S9,E9&lt;0.2),AA8,IF(AND(E11=S9,E9&gt;=0.2),AA8,"-"))))))))</f>
        <v>0.1229</v>
      </c>
      <c r="G13" s="336" t="str">
        <f>IF(E9&lt;0.201,"Минимальный допустимый ПВ - 20,1%","OK")</f>
        <v>OK</v>
      </c>
      <c r="H13" s="337"/>
      <c r="I13" s="338"/>
      <c r="J13" s="174">
        <f>IF(G13="OK",0,1)</f>
        <v>0</v>
      </c>
      <c r="L13" s="171" t="e">
        <f>INDEX(AE76:AF84,MATCH(3,AE76:AE84,0),2)</f>
        <v>#N/A</v>
      </c>
      <c r="U13" s="158">
        <f t="shared" si="0"/>
        <v>98</v>
      </c>
      <c r="W13" s="197" t="s">
        <v>97</v>
      </c>
      <c r="X13" s="197" t="s">
        <v>23</v>
      </c>
      <c r="Y13" s="197" t="s">
        <v>24</v>
      </c>
      <c r="Z13" s="197" t="s">
        <v>101</v>
      </c>
      <c r="AA13" s="197" t="s">
        <v>102</v>
      </c>
      <c r="AB13" s="197"/>
      <c r="AK13" s="214"/>
    </row>
    <row r="14" spans="1:49" ht="15" hidden="1" customHeight="1" x14ac:dyDescent="0.2">
      <c r="A14" s="97"/>
      <c r="B14" s="273"/>
      <c r="C14" s="274"/>
      <c r="D14" s="274"/>
      <c r="E14" s="275"/>
      <c r="F14" s="103" t="e">
        <f>IF(AND(OR(E18=P6,E18=P7),E11=S6),X16,IF(AND(OR(E18=P6,E18=P7),E11=S7),Y16,IF(AND(OR(E18=P6,E18=P7),E11=S8),Z16,IF(AND(OR(E18=P6,E18=P7),E11=S9),AA16,IF(AND(E18=P8,E11=S6),X17,IF(AND(E18=P8,E11=S7),Y17,IF(AND(E18=P8,E11=S8),Z17,IF(AND(E18=P8,E11=S9),AA17,NA()))))))))</f>
        <v>#N/A</v>
      </c>
      <c r="G14" s="348"/>
      <c r="H14" s="348"/>
      <c r="I14" s="348"/>
      <c r="J14" s="174"/>
      <c r="O14" s="178"/>
      <c r="P14" s="178"/>
      <c r="Q14" s="175"/>
      <c r="U14" s="158">
        <f t="shared" si="0"/>
        <v>110</v>
      </c>
      <c r="W14" s="197" t="s">
        <v>99</v>
      </c>
      <c r="X14" s="213">
        <f>X8-0.4%</f>
        <v>0.11889999999999999</v>
      </c>
      <c r="Y14" s="213">
        <f>Y8-0.4%</f>
        <v>0.11889999999999999</v>
      </c>
      <c r="Z14" s="213">
        <f>Z8</f>
        <v>0.11990000000000001</v>
      </c>
      <c r="AA14" s="213">
        <f>Z14</f>
        <v>0.11990000000000001</v>
      </c>
      <c r="AB14" s="213"/>
    </row>
    <row r="15" spans="1:49" ht="15" hidden="1" customHeight="1" thickBot="1" x14ac:dyDescent="0.25">
      <c r="A15" s="97"/>
      <c r="B15" s="104"/>
      <c r="C15" s="105"/>
      <c r="D15" s="105"/>
      <c r="E15" s="106"/>
      <c r="F15" s="107"/>
      <c r="G15" s="100"/>
      <c r="H15" s="100"/>
      <c r="I15" s="100"/>
      <c r="J15" s="107"/>
      <c r="K15" s="175"/>
      <c r="L15" s="175"/>
      <c r="M15" s="175"/>
      <c r="N15" s="175"/>
      <c r="O15" s="178"/>
      <c r="P15" s="178"/>
      <c r="Q15" s="180">
        <v>-1E-3</v>
      </c>
      <c r="U15" s="158">
        <f t="shared" si="0"/>
        <v>122</v>
      </c>
      <c r="W15" s="197" t="s">
        <v>98</v>
      </c>
      <c r="X15" s="213">
        <v>-2E-3</v>
      </c>
      <c r="Y15" s="213">
        <v>-2E-3</v>
      </c>
      <c r="Z15" s="213">
        <v>0</v>
      </c>
      <c r="AA15" s="213">
        <f t="shared" ref="AA15:AA17" si="1">Z15</f>
        <v>0</v>
      </c>
      <c r="AB15" s="213"/>
    </row>
    <row r="16" spans="1:49" ht="153.75" hidden="1" thickBot="1" x14ac:dyDescent="0.25">
      <c r="A16" s="97"/>
      <c r="B16" s="331" t="s">
        <v>30</v>
      </c>
      <c r="C16" s="332"/>
      <c r="D16" s="332"/>
      <c r="E16" s="215" t="s">
        <v>46</v>
      </c>
      <c r="F16" s="98"/>
      <c r="G16" s="339" t="str">
        <f>IF(AND(E17="Да",E16="Да"),"Ключевой партнер и Exclusive одновременно не применимы","OK")</f>
        <v>OK</v>
      </c>
      <c r="H16" s="340"/>
      <c r="I16" s="341"/>
      <c r="J16" s="174">
        <f>IF(G16="OK",0,1)</f>
        <v>0</v>
      </c>
      <c r="K16" s="180">
        <f>IF(AND(E16="Да",E11&lt;&gt;S8,E11&lt;&gt;S9,E18=P9,L12=0),Q16,IF(AND(E16="Да",E20="Да",E11=S6,E18=P9),Q16,IF(AND(E16="Да",E20="Да",E11=S6,E18=P8),0%,0%)))</f>
        <v>0</v>
      </c>
      <c r="L16" s="175" t="s">
        <v>95</v>
      </c>
      <c r="M16" s="175"/>
      <c r="N16" s="177" t="s">
        <v>29</v>
      </c>
      <c r="O16" s="178"/>
      <c r="P16" s="178"/>
      <c r="Q16" s="180">
        <v>-3.0000000000000001E-3</v>
      </c>
      <c r="U16" s="158">
        <f t="shared" si="0"/>
        <v>134</v>
      </c>
      <c r="W16" s="197" t="s">
        <v>100</v>
      </c>
      <c r="X16" s="213">
        <f>IF(E18=$W$17,X17,X8+IF($E$9&lt;20%,X10,0)+IF($E$18=$P$6,0%,0))</f>
        <v>0.1229</v>
      </c>
      <c r="Y16" s="213">
        <f>IF(F18=$W$17,Y17,Y8+IF($E$9&lt;20%,Y10,0)+IF($E$18=$P$6,0%,0))</f>
        <v>0.1229</v>
      </c>
      <c r="Z16" s="213">
        <f>IF(G18=$W$17,Z17,Z8+IF($E$9&lt;20%,Z10,0)+IF($E$18=$P$6,0%,0))</f>
        <v>0.11990000000000001</v>
      </c>
      <c r="AA16" s="213">
        <f t="shared" si="1"/>
        <v>0.11990000000000001</v>
      </c>
      <c r="AB16" s="213"/>
    </row>
    <row r="17" spans="1:39" ht="15" hidden="1" customHeight="1" thickBot="1" x14ac:dyDescent="0.25">
      <c r="A17" s="97"/>
      <c r="B17" s="331" t="s">
        <v>31</v>
      </c>
      <c r="C17" s="332"/>
      <c r="D17" s="354"/>
      <c r="E17" s="216" t="s">
        <v>46</v>
      </c>
      <c r="F17" s="98"/>
      <c r="G17" s="342"/>
      <c r="H17" s="343"/>
      <c r="I17" s="344"/>
      <c r="J17" s="107"/>
      <c r="K17" s="180">
        <f>IF(AND(E17="Да",E11&lt;&gt;S8,E11&lt;&gt;S9,E18&lt;&gt;P8,L12=0,E11&lt;&gt;S6),Q17,IF(AND(E17="Да",E11=S6,E18&lt;&gt;P8,L12=0),Q17,IF(AND(E16="Да",E20="Да",E11=S6,E18=P8),0%,0%)))</f>
        <v>0</v>
      </c>
      <c r="L17" s="175"/>
      <c r="M17" s="177" t="s">
        <v>110</v>
      </c>
      <c r="N17" s="177" t="s">
        <v>29</v>
      </c>
      <c r="O17" s="178"/>
      <c r="P17" s="178"/>
      <c r="Q17" s="180">
        <v>-4.0000000000000001E-3</v>
      </c>
      <c r="U17" s="158">
        <f t="shared" si="0"/>
        <v>146</v>
      </c>
      <c r="W17" s="197" t="s">
        <v>40</v>
      </c>
      <c r="X17" s="213">
        <f>X8-0.7%</f>
        <v>0.1159</v>
      </c>
      <c r="Y17" s="213">
        <f>Y8-0.7%</f>
        <v>0.1159</v>
      </c>
      <c r="Z17" s="213">
        <f>Z8-0.1%</f>
        <v>0.11890000000000001</v>
      </c>
      <c r="AA17" s="213">
        <f t="shared" si="1"/>
        <v>0.11890000000000001</v>
      </c>
      <c r="AB17" s="213"/>
    </row>
    <row r="18" spans="1:39" ht="15" hidden="1" customHeight="1" thickBot="1" x14ac:dyDescent="0.25">
      <c r="A18" s="97"/>
      <c r="B18" s="331" t="s">
        <v>41</v>
      </c>
      <c r="C18" s="332"/>
      <c r="D18" s="354"/>
      <c r="E18" s="96" t="s">
        <v>89</v>
      </c>
      <c r="F18" s="98"/>
      <c r="G18" s="361" t="str">
        <f>IF(AND(E21="Да",E18=P6),"Зарплатник и ИП неприменимо",IF(AND(E21="Да",E18=P8),"ИП не применимо для сотрудников",IF(AND(E21="Да",E18=P7),"ИП не применимо для А-клуба","OK")))</f>
        <v>OK</v>
      </c>
      <c r="H18" s="362"/>
      <c r="I18" s="363"/>
      <c r="J18" s="174">
        <f>IF(G18="OK",0,1)</f>
        <v>0</v>
      </c>
      <c r="K18" s="180">
        <f>VLOOKUP(E18,$P$6:$Q$9,2,0)</f>
        <v>0</v>
      </c>
      <c r="L18" s="175"/>
      <c r="M18" s="177" t="s">
        <v>111</v>
      </c>
      <c r="N18" s="177" t="s">
        <v>42</v>
      </c>
      <c r="O18" s="178"/>
      <c r="P18" s="178"/>
      <c r="Q18" s="217"/>
      <c r="U18" s="158">
        <f t="shared" si="0"/>
        <v>158</v>
      </c>
      <c r="AM18" s="203">
        <f>IF(AND(D3="Гос.поддержка",E18&lt;&gt;"Иное"),-0.4%,IF(AND(D3="Семейная ипотека",E18&lt;&gt;"Иное",D4&lt;&gt;AM2),-0.4%,IF(AND(D3="Семейная ипотека",E18&lt;&gt;"Иное",D4=AM2),0%,0%)))</f>
        <v>0</v>
      </c>
    </row>
    <row r="19" spans="1:39" ht="15" hidden="1" customHeight="1" thickBot="1" x14ac:dyDescent="0.25">
      <c r="A19" s="97"/>
      <c r="B19" s="104"/>
      <c r="C19" s="105"/>
      <c r="D19" s="105"/>
      <c r="E19" s="106"/>
      <c r="F19" s="98"/>
      <c r="G19" s="100"/>
      <c r="H19" s="100"/>
      <c r="I19" s="100"/>
      <c r="J19" s="107"/>
      <c r="K19" s="175"/>
      <c r="L19" s="175"/>
      <c r="M19" s="177" t="s">
        <v>112</v>
      </c>
      <c r="N19" s="175"/>
      <c r="O19" s="178"/>
      <c r="P19" s="178"/>
      <c r="Q19" s="175"/>
      <c r="U19" s="158">
        <f t="shared" si="0"/>
        <v>170</v>
      </c>
    </row>
    <row r="20" spans="1:39" ht="15" hidden="1" customHeight="1" thickBot="1" x14ac:dyDescent="0.25">
      <c r="A20" s="97"/>
      <c r="B20" s="359" t="s">
        <v>103</v>
      </c>
      <c r="C20" s="360"/>
      <c r="D20" s="360"/>
      <c r="E20" s="218" t="s">
        <v>46</v>
      </c>
      <c r="F20" s="98"/>
      <c r="G20" s="336" t="str">
        <f>IF(AND(E20="Да",E9&lt;0.3),"2 док. не применимо с ПВ&lt;30%",IF(AND(E20="Да",E13&gt;20),"2 док. не более 20 лет",IF(AND(E20="Да",E18=P8),"2 док. не применимо для сотрудников",IF(AND(E20="Да",E18=P6),"2 док. не применимо для Зарплатников","OK"))))</f>
        <v>OK</v>
      </c>
      <c r="H20" s="337"/>
      <c r="I20" s="338"/>
      <c r="J20" s="174">
        <f>IF(G20="OK",0,1)</f>
        <v>0</v>
      </c>
      <c r="K20" s="180" t="b">
        <f>IF(AND(E20="Да",E11&lt;&gt;S8,E11&lt;&gt;S9,E11&lt;&gt;S6),Q20)</f>
        <v>0</v>
      </c>
      <c r="L20" s="175"/>
      <c r="M20" s="177" t="s">
        <v>113</v>
      </c>
      <c r="N20" s="177" t="s">
        <v>29</v>
      </c>
      <c r="O20" s="178"/>
      <c r="P20" s="178"/>
      <c r="Q20" s="180">
        <v>0</v>
      </c>
      <c r="U20" s="158">
        <f t="shared" si="0"/>
        <v>182</v>
      </c>
      <c r="V20" s="197"/>
      <c r="W20" s="197"/>
      <c r="X20" s="197" t="s">
        <v>104</v>
      </c>
      <c r="Y20" s="197"/>
      <c r="AA20" s="158" t="s">
        <v>105</v>
      </c>
      <c r="AC20" s="158" t="s">
        <v>106</v>
      </c>
      <c r="AE20" s="158" t="s">
        <v>107</v>
      </c>
      <c r="AF20" s="158" t="s">
        <v>108</v>
      </c>
      <c r="AG20" s="158" t="s">
        <v>109</v>
      </c>
      <c r="AH20" s="158" t="s">
        <v>123</v>
      </c>
    </row>
    <row r="21" spans="1:39" ht="15" hidden="1" customHeight="1" thickBot="1" x14ac:dyDescent="0.25">
      <c r="A21" s="97"/>
      <c r="B21" s="331" t="s">
        <v>36</v>
      </c>
      <c r="C21" s="332"/>
      <c r="D21" s="332"/>
      <c r="E21" s="219" t="s">
        <v>46</v>
      </c>
      <c r="F21" s="98"/>
      <c r="G21" s="336" t="str">
        <f>"OK"</f>
        <v>OK</v>
      </c>
      <c r="H21" s="337"/>
      <c r="I21" s="338"/>
      <c r="J21" s="174">
        <f>IF(G21="OK",0,1)</f>
        <v>0</v>
      </c>
      <c r="K21" s="180" t="b">
        <f>IF(AND(E21="Да",E18=P9),Q21)</f>
        <v>0</v>
      </c>
      <c r="L21" s="175"/>
      <c r="M21" s="177" t="s">
        <v>114</v>
      </c>
      <c r="N21" s="177" t="s">
        <v>29</v>
      </c>
      <c r="O21" s="178"/>
      <c r="P21" s="178"/>
      <c r="Q21" s="180">
        <v>0</v>
      </c>
      <c r="U21" s="158">
        <f t="shared" si="0"/>
        <v>194</v>
      </c>
      <c r="X21" s="220" t="s">
        <v>52</v>
      </c>
      <c r="Y21" s="158">
        <v>8000000</v>
      </c>
      <c r="Z21" s="213">
        <v>7.9899999999999999E-2</v>
      </c>
      <c r="AA21" s="221">
        <v>5.0000000000000001E-3</v>
      </c>
      <c r="AB21" s="222"/>
      <c r="AC21" s="222">
        <v>-1E-3</v>
      </c>
      <c r="AD21" s="222"/>
      <c r="AE21" s="213">
        <v>0</v>
      </c>
      <c r="AF21" s="213">
        <v>5.0000000000000001E-3</v>
      </c>
      <c r="AG21" s="213">
        <v>0.01</v>
      </c>
      <c r="AH21" s="213">
        <v>5.0000000000000001E-3</v>
      </c>
      <c r="AI21" s="213">
        <f>Z21+IF($E$21="ДА",AA21,0)+IF($E$18=$P$8,AC21,0)+IF($E$20="ДА",AE21,0)+IF($E$9&gt;=20%,0,AF21)+IF($E$31="нет",0,AG21)+IF(AND($E$32="да",OR($E$11=S9,$E$11=S7)),AH21,0)</f>
        <v>7.9899999999999999E-2</v>
      </c>
    </row>
    <row r="22" spans="1:39" ht="15" hidden="1" customHeight="1" x14ac:dyDescent="0.2">
      <c r="A22" s="97"/>
      <c r="B22" s="321"/>
      <c r="C22" s="322"/>
      <c r="D22" s="322"/>
      <c r="E22" s="323"/>
      <c r="F22" s="108"/>
      <c r="G22" s="109"/>
      <c r="H22" s="109"/>
      <c r="I22" s="111"/>
      <c r="J22" s="223"/>
      <c r="K22" s="180"/>
      <c r="M22" s="177" t="s">
        <v>115</v>
      </c>
      <c r="N22" s="177"/>
      <c r="O22" s="178"/>
      <c r="P22" s="178"/>
      <c r="Q22" s="180">
        <v>0.01</v>
      </c>
      <c r="R22" s="179" t="s">
        <v>44</v>
      </c>
      <c r="U22" s="158">
        <f t="shared" si="0"/>
        <v>206</v>
      </c>
      <c r="X22" s="220" t="s">
        <v>53</v>
      </c>
      <c r="Y22" s="158">
        <v>5000000</v>
      </c>
      <c r="Z22" s="213">
        <v>7.9899999999999999E-2</v>
      </c>
      <c r="AA22" s="221">
        <v>5.0000000000000001E-3</v>
      </c>
      <c r="AB22" s="222"/>
      <c r="AC22" s="222">
        <v>-1E-3</v>
      </c>
      <c r="AD22" s="222"/>
      <c r="AE22" s="213">
        <v>0</v>
      </c>
      <c r="AF22" s="213">
        <v>5.0000000000000001E-3</v>
      </c>
      <c r="AG22" s="213">
        <v>0.01</v>
      </c>
      <c r="AH22" s="213">
        <v>5.0000000000000001E-3</v>
      </c>
      <c r="AI22" s="213">
        <f>Z22+IF($E$21="ДА",AA22,0)+IF($E$18=$P$8,AC22,0)+IF($E$20="ДА",AE22,0)+IF($E$9&gt;=20%,0,AF22)+IF($E$31="нет",0,AG22)+IF(AND($E$32="да",OR($E$11=S10,$E$11=S8)),AH22,0)</f>
        <v>7.9899999999999999E-2</v>
      </c>
    </row>
    <row r="23" spans="1:39" ht="15" hidden="1" customHeight="1" x14ac:dyDescent="0.2">
      <c r="A23" s="97"/>
      <c r="B23" s="324"/>
      <c r="C23" s="325"/>
      <c r="D23" s="325"/>
      <c r="E23" s="326"/>
      <c r="F23" s="98"/>
      <c r="G23" s="100"/>
      <c r="H23" s="100"/>
      <c r="I23" s="100"/>
      <c r="J23" s="107"/>
      <c r="K23" s="175"/>
      <c r="L23" s="175"/>
      <c r="M23" s="175"/>
      <c r="N23" s="175"/>
      <c r="O23" s="178"/>
      <c r="P23" s="178"/>
      <c r="Q23" s="175"/>
      <c r="U23" s="158">
        <f t="shared" si="0"/>
        <v>218</v>
      </c>
      <c r="X23" s="224" t="s">
        <v>51</v>
      </c>
      <c r="Y23" s="158">
        <v>3000000</v>
      </c>
      <c r="Z23" s="213">
        <v>7.9899999999999999E-2</v>
      </c>
      <c r="AA23" s="221">
        <v>5.0000000000000001E-3</v>
      </c>
      <c r="AB23" s="222"/>
      <c r="AC23" s="222">
        <v>-1E-3</v>
      </c>
      <c r="AD23" s="222"/>
      <c r="AE23" s="213">
        <v>5.0000000000000001E-3</v>
      </c>
      <c r="AF23" s="213">
        <v>5.0000000000000001E-3</v>
      </c>
      <c r="AG23" s="213">
        <v>0.02</v>
      </c>
      <c r="AH23" s="213">
        <v>0.02</v>
      </c>
      <c r="AI23" s="213">
        <f>Z23+IF($E$21="ДА",AA23,0)+IF($E$18=$P$8,AC23,0)+IF($E$20="ДА",AE23,0)+IF($E$9&gt;=20%,0,AF23)+IF($E$31="нет",0,AG23)+IF(AND($E$32="да",OR($E$11=S11,$E$11=S9)),AH23,0)</f>
        <v>7.9899999999999999E-2</v>
      </c>
    </row>
    <row r="24" spans="1:39" ht="23.25" hidden="1" customHeight="1" thickBot="1" x14ac:dyDescent="0.25">
      <c r="A24" s="97"/>
      <c r="B24" s="104"/>
      <c r="C24" s="105"/>
      <c r="D24" s="105"/>
      <c r="E24" s="106"/>
      <c r="F24" s="98"/>
      <c r="G24" s="100"/>
      <c r="H24" s="100"/>
      <c r="I24" s="100"/>
      <c r="J24" s="107"/>
      <c r="K24" s="175"/>
      <c r="L24" s="175"/>
      <c r="M24" s="175"/>
      <c r="N24" s="175"/>
      <c r="O24" s="178"/>
      <c r="P24" s="178"/>
      <c r="Q24" s="175"/>
      <c r="U24" s="158">
        <f t="shared" si="0"/>
        <v>230</v>
      </c>
    </row>
    <row r="25" spans="1:39" ht="15" hidden="1" customHeight="1" x14ac:dyDescent="0.2">
      <c r="A25" s="97"/>
      <c r="B25" s="331" t="s">
        <v>96</v>
      </c>
      <c r="C25" s="332"/>
      <c r="D25" s="332"/>
      <c r="E25" s="225" t="s">
        <v>46</v>
      </c>
      <c r="F25" s="98"/>
      <c r="G25" s="361" t="str">
        <f>IF(AND(E25="Да",E20="Да"),"Не совместимо с 2 документа",IF(AND(E25="Да",E9&lt;0.2),"ПВ только от 20%",IF(AND(E25="Да",E11="Вторичный рынок"),"Не применимо на вторичном рынке","OK")))</f>
        <v>OK</v>
      </c>
      <c r="H25" s="362"/>
      <c r="I25" s="363"/>
      <c r="J25" s="107">
        <f>IF(G25="OK",0,1)</f>
        <v>0</v>
      </c>
      <c r="K25" s="226" t="b">
        <f>IF(AND(E25="Да",OR(E11=S6,E11=S7),L12=0,E18&lt;&gt;P8),0%)</f>
        <v>0</v>
      </c>
      <c r="L25" s="175"/>
      <c r="M25" s="175"/>
      <c r="N25" s="175"/>
      <c r="O25" s="178"/>
      <c r="P25" s="178"/>
      <c r="Q25" s="175"/>
      <c r="U25" s="158">
        <f t="shared" si="0"/>
        <v>242</v>
      </c>
    </row>
    <row r="26" spans="1:39" ht="20.25" hidden="1" customHeight="1" x14ac:dyDescent="0.2">
      <c r="A26" s="97"/>
      <c r="B26" s="104"/>
      <c r="C26" s="105"/>
      <c r="D26" s="105"/>
      <c r="E26" s="106"/>
      <c r="F26" s="98"/>
      <c r="G26" s="100"/>
      <c r="H26" s="100"/>
      <c r="I26" s="100"/>
      <c r="J26" s="107"/>
      <c r="K26" s="175"/>
      <c r="L26" s="175"/>
      <c r="M26" s="175"/>
      <c r="N26" s="175"/>
      <c r="O26" s="178"/>
      <c r="P26" s="178"/>
      <c r="Q26" s="175"/>
      <c r="U26" s="158">
        <f t="shared" si="0"/>
        <v>254</v>
      </c>
    </row>
    <row r="27" spans="1:39" ht="20.25" hidden="1" customHeight="1" x14ac:dyDescent="0.2">
      <c r="A27" s="97"/>
      <c r="B27" s="104"/>
      <c r="C27" s="105"/>
      <c r="D27" s="105"/>
      <c r="E27" s="106"/>
      <c r="F27" s="98"/>
      <c r="G27" s="100"/>
      <c r="H27" s="100"/>
      <c r="I27" s="100"/>
      <c r="J27" s="107"/>
      <c r="K27" s="175"/>
      <c r="L27" s="175"/>
      <c r="M27" s="175"/>
      <c r="N27" s="175"/>
      <c r="O27" s="178"/>
      <c r="P27" s="178"/>
      <c r="Q27" s="175"/>
      <c r="U27" s="158">
        <f t="shared" si="0"/>
        <v>266</v>
      </c>
    </row>
    <row r="28" spans="1:39" ht="20.25" hidden="1" customHeight="1" x14ac:dyDescent="0.2">
      <c r="A28" s="97"/>
      <c r="B28" s="104"/>
      <c r="C28" s="105"/>
      <c r="D28" s="105"/>
      <c r="E28" s="106"/>
      <c r="F28" s="98"/>
      <c r="G28" s="100"/>
      <c r="H28" s="100"/>
      <c r="I28" s="100"/>
      <c r="J28" s="107"/>
      <c r="K28" s="175"/>
      <c r="L28" s="175"/>
      <c r="M28" s="175"/>
      <c r="N28" s="175"/>
      <c r="O28" s="178"/>
      <c r="P28" s="178"/>
      <c r="Q28" s="175"/>
      <c r="U28" s="158">
        <f t="shared" si="0"/>
        <v>278</v>
      </c>
    </row>
    <row r="29" spans="1:39" hidden="1" x14ac:dyDescent="0.2">
      <c r="A29" s="97"/>
      <c r="B29" s="104"/>
      <c r="C29" s="105"/>
      <c r="D29" s="105"/>
      <c r="E29" s="106"/>
      <c r="F29" s="98"/>
      <c r="G29" s="100"/>
      <c r="H29" s="100"/>
      <c r="I29" s="100"/>
      <c r="J29" s="107"/>
      <c r="K29" s="175"/>
      <c r="L29" s="175"/>
      <c r="M29" s="175"/>
      <c r="N29" s="175"/>
      <c r="O29" s="178"/>
      <c r="P29" s="178"/>
      <c r="Q29" s="175"/>
      <c r="U29" s="158">
        <f t="shared" si="0"/>
        <v>290</v>
      </c>
    </row>
    <row r="30" spans="1:39" ht="13.5" hidden="1" thickBot="1" x14ac:dyDescent="0.25">
      <c r="A30" s="97"/>
      <c r="B30" s="110" t="s">
        <v>38</v>
      </c>
      <c r="C30" s="105"/>
      <c r="D30" s="105"/>
      <c r="E30" s="106"/>
      <c r="F30" s="98"/>
      <c r="G30" s="100"/>
      <c r="H30" s="100"/>
      <c r="I30" s="100"/>
      <c r="J30" s="107"/>
      <c r="K30" s="175"/>
      <c r="L30" s="175">
        <f>IF(AND(K20=0.5%,K21=0.5%),-0.5%,0)</f>
        <v>0</v>
      </c>
      <c r="M30" s="175"/>
      <c r="N30" s="175"/>
      <c r="O30" s="178"/>
      <c r="P30" s="178"/>
      <c r="Q30" s="175"/>
      <c r="U30" s="158">
        <f t="shared" si="0"/>
        <v>302</v>
      </c>
    </row>
    <row r="31" spans="1:39" ht="14.45" customHeight="1" thickBot="1" x14ac:dyDescent="0.25">
      <c r="A31" s="97"/>
      <c r="B31" s="333" t="s">
        <v>149</v>
      </c>
      <c r="C31" s="334"/>
      <c r="D31" s="334"/>
      <c r="E31" s="96" t="s">
        <v>46</v>
      </c>
      <c r="F31" s="98"/>
      <c r="G31" s="100"/>
      <c r="H31" s="100"/>
      <c r="I31" s="100"/>
      <c r="J31" s="107"/>
      <c r="K31" s="180" t="b">
        <f>IF(E31="Да",Q31)</f>
        <v>0</v>
      </c>
      <c r="L31" s="175"/>
      <c r="M31" s="175"/>
      <c r="N31" s="177" t="s">
        <v>29</v>
      </c>
      <c r="O31" s="178"/>
      <c r="P31" s="178"/>
      <c r="Q31" s="227"/>
      <c r="U31" s="158">
        <f t="shared" si="0"/>
        <v>314</v>
      </c>
      <c r="X31" s="220" t="s">
        <v>52</v>
      </c>
      <c r="Y31" s="158">
        <v>20000000</v>
      </c>
      <c r="Z31" s="158">
        <f>IF(AND(E6=X31,Y31&lt;E7),1,0)</f>
        <v>0</v>
      </c>
      <c r="AM31" s="203">
        <f>IF(AND(D3="Гос.поддержка",E31="Нет"),1%,IF(AND(D3="IT-ипотека",E31="Да"),0%,IF(AND(D3="Семейная ипотека",D2&lt;&gt;"Рефинансирование",E18&lt;&gt;"Иное"),0%,IF(AND(D3="Семейная ипотека",D2&lt;&gt;"Рефинансирование",E31="Да",D4&lt;&gt;AM2),0%,IF(AND(D3="Семейная ипотека",D2&lt;&gt;"Рефинансирование",E31="Да",D4=AM2),0%,0%)))))</f>
        <v>0</v>
      </c>
    </row>
    <row r="32" spans="1:39" ht="13.9" hidden="1" customHeight="1" thickBot="1" x14ac:dyDescent="0.25">
      <c r="A32" s="270"/>
      <c r="B32" s="331" t="s">
        <v>48</v>
      </c>
      <c r="C32" s="332"/>
      <c r="D32" s="332"/>
      <c r="E32" s="228" t="s">
        <v>46</v>
      </c>
      <c r="F32" s="98"/>
      <c r="G32" s="336" t="str">
        <f>IF(AND(E32="Да",OR(E11=S6,E11=S8)),"На первичном рынке титул не страхуется","OK")</f>
        <v>OK</v>
      </c>
      <c r="H32" s="337"/>
      <c r="I32" s="338"/>
      <c r="J32" s="174">
        <f>IF(G32="OK",0,1)</f>
        <v>0</v>
      </c>
      <c r="K32" s="180" t="b">
        <f>IF(E32="Да",Q32)</f>
        <v>0</v>
      </c>
      <c r="L32" s="175"/>
      <c r="M32" s="175"/>
      <c r="N32" s="177" t="s">
        <v>29</v>
      </c>
      <c r="O32" s="178"/>
      <c r="P32" s="178"/>
      <c r="Q32" s="227">
        <v>3.0000000000000001E-3</v>
      </c>
      <c r="U32" s="158">
        <f t="shared" si="0"/>
        <v>326</v>
      </c>
      <c r="X32" s="220" t="s">
        <v>53</v>
      </c>
      <c r="Y32" s="158">
        <v>10000000</v>
      </c>
      <c r="Z32" s="158">
        <f t="shared" ref="Z32:Z33" si="2">IF(AND(E7=X32,Y32&lt;E8),1,0)</f>
        <v>0</v>
      </c>
    </row>
    <row r="33" spans="1:50" ht="15" hidden="1" customHeight="1" x14ac:dyDescent="0.2">
      <c r="A33" s="270"/>
      <c r="B33" s="104"/>
      <c r="C33" s="105"/>
      <c r="D33" s="105"/>
      <c r="E33" s="106"/>
      <c r="F33" s="98"/>
      <c r="G33" s="100"/>
      <c r="H33" s="100"/>
      <c r="I33" s="100"/>
      <c r="J33" s="107"/>
      <c r="K33" s="175"/>
      <c r="L33" s="175"/>
      <c r="M33" s="175"/>
      <c r="N33" s="175"/>
      <c r="O33" s="178"/>
      <c r="P33" s="178"/>
      <c r="Q33" s="175"/>
      <c r="U33" s="158">
        <f t="shared" si="0"/>
        <v>338</v>
      </c>
      <c r="X33" s="224" t="s">
        <v>51</v>
      </c>
      <c r="Y33" s="158">
        <v>5000000</v>
      </c>
      <c r="Z33" s="158">
        <f t="shared" si="2"/>
        <v>0</v>
      </c>
    </row>
    <row r="34" spans="1:50" ht="15" hidden="1" customHeight="1" x14ac:dyDescent="0.2">
      <c r="A34" s="270"/>
      <c r="B34" s="104"/>
      <c r="C34" s="105"/>
      <c r="D34" s="105"/>
      <c r="E34" s="106"/>
      <c r="F34" s="98"/>
      <c r="G34" s="100"/>
      <c r="H34" s="100"/>
      <c r="I34" s="100"/>
      <c r="J34" s="107"/>
      <c r="K34" s="175"/>
      <c r="L34" s="175"/>
      <c r="M34" s="175"/>
      <c r="N34" s="175"/>
      <c r="O34" s="178"/>
      <c r="P34" s="178"/>
      <c r="Q34" s="175"/>
      <c r="U34" s="158">
        <f t="shared" si="0"/>
        <v>350</v>
      </c>
    </row>
    <row r="35" spans="1:50" ht="15" hidden="1" customHeight="1" thickBot="1" x14ac:dyDescent="0.25">
      <c r="A35" s="270"/>
      <c r="B35" s="110" t="s">
        <v>25</v>
      </c>
      <c r="C35" s="111"/>
      <c r="D35" s="105"/>
      <c r="E35" s="106"/>
      <c r="F35" s="98"/>
      <c r="G35" s="100"/>
      <c r="H35" s="100"/>
      <c r="I35" s="100"/>
      <c r="J35" s="107"/>
      <c r="K35" s="175"/>
      <c r="L35" s="175"/>
      <c r="M35" s="175"/>
      <c r="N35" s="175"/>
      <c r="O35" s="178"/>
      <c r="P35" s="178"/>
      <c r="Q35" s="175"/>
      <c r="U35" s="158">
        <f t="shared" si="0"/>
        <v>362</v>
      </c>
    </row>
    <row r="36" spans="1:50" ht="15" hidden="1" customHeight="1" thickBot="1" x14ac:dyDescent="0.25">
      <c r="A36" s="270"/>
      <c r="B36" s="333" t="s">
        <v>39</v>
      </c>
      <c r="C36" s="334"/>
      <c r="D36" s="364"/>
      <c r="E36" s="219" t="s">
        <v>46</v>
      </c>
      <c r="F36" s="98"/>
      <c r="G36" s="336" t="str">
        <f>IF(AND(E36="Да",VLOOKUP(E11,S6:T10,2,0)=0),"Top-up только с рефинансированием","OK")</f>
        <v>OK</v>
      </c>
      <c r="H36" s="337"/>
      <c r="I36" s="338"/>
      <c r="J36" s="174">
        <f>IF(G36="OK",0,1)</f>
        <v>0</v>
      </c>
      <c r="K36" s="180" t="b">
        <f>IF(E36="Да",0)</f>
        <v>0</v>
      </c>
      <c r="L36" s="175"/>
      <c r="M36" s="175"/>
      <c r="N36" s="177" t="s">
        <v>29</v>
      </c>
      <c r="O36" s="178"/>
      <c r="P36" s="178"/>
      <c r="Q36" s="229">
        <v>5.0000000000000001E-3</v>
      </c>
      <c r="AQ36" s="172" t="s">
        <v>157</v>
      </c>
      <c r="AR36" s="172" t="s">
        <v>158</v>
      </c>
      <c r="AV36" s="89" t="s">
        <v>49</v>
      </c>
      <c r="AW36" s="89" t="s">
        <v>159</v>
      </c>
      <c r="AX36" s="89" t="s">
        <v>160</v>
      </c>
    </row>
    <row r="37" spans="1:50" ht="15" hidden="1" customHeight="1" thickBot="1" x14ac:dyDescent="0.3">
      <c r="A37" s="270"/>
      <c r="B37" s="331" t="s">
        <v>83</v>
      </c>
      <c r="C37" s="332"/>
      <c r="D37" s="332"/>
      <c r="E37" s="225" t="s">
        <v>46</v>
      </c>
      <c r="F37" s="98"/>
      <c r="G37" s="336" t="str">
        <f>IF(AND(E37="Да",E11&lt;&gt;S8,E11&lt;&gt;S9),"Tолько с рефинансированием","OK")</f>
        <v>OK</v>
      </c>
      <c r="H37" s="337"/>
      <c r="I37" s="338"/>
      <c r="J37" s="174">
        <f>IF(G37="OK",0,1)</f>
        <v>0</v>
      </c>
      <c r="K37" s="180" t="b">
        <f>IF(E37="Да",Q37)</f>
        <v>0</v>
      </c>
      <c r="L37" s="175"/>
      <c r="M37" s="175"/>
      <c r="N37" s="177" t="s">
        <v>29</v>
      </c>
      <c r="O37" s="178"/>
      <c r="P37" s="178"/>
      <c r="Q37" s="229">
        <v>0</v>
      </c>
      <c r="Z37" s="158">
        <f>IF($E$10&gt;70000000,1,0)</f>
        <v>0</v>
      </c>
      <c r="AA37" s="158">
        <f>IF($E$6=AD37,1,0)</f>
        <v>1</v>
      </c>
      <c r="AB37" s="158">
        <f t="shared" ref="AB37:AB52" si="3">IF($E$11=AC37,1,0)</f>
        <v>1</v>
      </c>
      <c r="AC37" s="230" t="s">
        <v>23</v>
      </c>
      <c r="AD37" s="220" t="s">
        <v>52</v>
      </c>
      <c r="AE37" s="220">
        <f>SUM(Z37:AB37)</f>
        <v>2</v>
      </c>
      <c r="AF37" s="231" t="s">
        <v>134</v>
      </c>
      <c r="AK37" s="197" t="s">
        <v>143</v>
      </c>
      <c r="AQ37" s="278">
        <v>12300000</v>
      </c>
      <c r="AR37" s="278">
        <v>6300000</v>
      </c>
      <c r="AV37" s="89" t="s">
        <v>161</v>
      </c>
      <c r="AW37" s="89" t="s">
        <v>162</v>
      </c>
      <c r="AX37" s="92">
        <v>0.92490000000000006</v>
      </c>
    </row>
    <row r="38" spans="1:50" ht="15" hidden="1" customHeight="1" thickBot="1" x14ac:dyDescent="0.3">
      <c r="A38" s="270"/>
      <c r="B38" s="104"/>
      <c r="C38" s="105"/>
      <c r="D38" s="105"/>
      <c r="E38" s="106"/>
      <c r="F38" s="98"/>
      <c r="G38" s="112"/>
      <c r="H38" s="112"/>
      <c r="I38" s="112"/>
      <c r="J38" s="107"/>
      <c r="K38" s="175"/>
      <c r="L38" s="175"/>
      <c r="M38" s="175"/>
      <c r="N38" s="175"/>
      <c r="O38" s="178"/>
      <c r="P38" s="178"/>
      <c r="Q38" s="175"/>
      <c r="Z38" s="158">
        <f>IF($E$10&gt;70000000,1,0)</f>
        <v>0</v>
      </c>
      <c r="AA38" s="158">
        <f t="shared" ref="AA38:AA52" si="4">IF($E$6=AD38,1,0)</f>
        <v>0</v>
      </c>
      <c r="AB38" s="158">
        <f t="shared" si="3"/>
        <v>1</v>
      </c>
      <c r="AC38" s="230" t="s">
        <v>23</v>
      </c>
      <c r="AD38" s="220" t="s">
        <v>53</v>
      </c>
      <c r="AE38" s="220">
        <f t="shared" ref="AE38:AE52" si="5">SUM(Z38:AB38)</f>
        <v>1</v>
      </c>
      <c r="AF38" s="231" t="s">
        <v>135</v>
      </c>
      <c r="AK38" s="197" t="s">
        <v>144</v>
      </c>
      <c r="AQ38" s="278">
        <v>12500000</v>
      </c>
      <c r="AR38" s="278">
        <v>6500000</v>
      </c>
      <c r="AW38" s="89" t="s">
        <v>163</v>
      </c>
      <c r="AX38" s="92">
        <v>0.57489999999999997</v>
      </c>
    </row>
    <row r="39" spans="1:50" ht="13.9" hidden="1" customHeight="1" thickBot="1" x14ac:dyDescent="0.3">
      <c r="A39" s="270"/>
      <c r="B39" s="110" t="s">
        <v>78</v>
      </c>
      <c r="C39" s="105"/>
      <c r="D39" s="105"/>
      <c r="E39" s="106"/>
      <c r="F39" s="98"/>
      <c r="G39" s="112"/>
      <c r="H39" s="112"/>
      <c r="I39" s="112"/>
      <c r="J39" s="107"/>
      <c r="K39" s="175"/>
      <c r="L39" s="175"/>
      <c r="M39" s="175"/>
      <c r="N39" s="175"/>
      <c r="O39" s="178"/>
      <c r="P39" s="178"/>
      <c r="Q39" s="175"/>
      <c r="Z39" s="158">
        <f>IF($E$10&gt;35000000,1,0)</f>
        <v>0</v>
      </c>
      <c r="AA39" s="158">
        <f t="shared" si="4"/>
        <v>0</v>
      </c>
      <c r="AB39" s="158">
        <f t="shared" si="3"/>
        <v>1</v>
      </c>
      <c r="AC39" s="230" t="s">
        <v>23</v>
      </c>
      <c r="AD39" s="224" t="s">
        <v>51</v>
      </c>
      <c r="AE39" s="220">
        <f t="shared" si="5"/>
        <v>1</v>
      </c>
      <c r="AF39" s="231" t="s">
        <v>136</v>
      </c>
      <c r="AQ39" s="278">
        <v>13000000</v>
      </c>
      <c r="AR39" s="278">
        <v>7000000</v>
      </c>
      <c r="AW39" s="89" t="s">
        <v>164</v>
      </c>
      <c r="AX39" s="92">
        <v>0.4249</v>
      </c>
    </row>
    <row r="40" spans="1:50" ht="15" hidden="1" customHeight="1" thickBot="1" x14ac:dyDescent="0.3">
      <c r="A40" s="270"/>
      <c r="B40" s="331" t="s">
        <v>37</v>
      </c>
      <c r="C40" s="332"/>
      <c r="D40" s="332"/>
      <c r="E40" s="225" t="s">
        <v>46</v>
      </c>
      <c r="F40" s="98"/>
      <c r="G40" s="336" t="str">
        <f>IF(AND(E40="Да",OR(E11=S8,E11=S6,E11=S10)),"Проверьте параметры! Жилой дом только на вторичке (не промо) / реф",IF(AND(E40="Да",OR(E11=S7,E11=S9),E9&lt;30%),"Для жилого дома мин ПВ 30%","OK"))</f>
        <v>OK</v>
      </c>
      <c r="H40" s="337"/>
      <c r="I40" s="338"/>
      <c r="J40" s="174">
        <f>IF(G40="OK",0,1)</f>
        <v>0</v>
      </c>
      <c r="K40" s="180" t="b">
        <f>IF(E40="Да",1%)</f>
        <v>0</v>
      </c>
      <c r="L40" s="175"/>
      <c r="M40" s="175"/>
      <c r="N40" s="177" t="s">
        <v>29</v>
      </c>
      <c r="O40" s="178"/>
      <c r="P40" s="178"/>
      <c r="Q40" s="175"/>
      <c r="Z40" s="158">
        <f>IF($E$10&gt;70000000,1,0)</f>
        <v>0</v>
      </c>
      <c r="AA40" s="158">
        <f t="shared" si="4"/>
        <v>1</v>
      </c>
      <c r="AB40" s="158">
        <f t="shared" si="3"/>
        <v>0</v>
      </c>
      <c r="AC40" s="230" t="s">
        <v>24</v>
      </c>
      <c r="AD40" s="220" t="s">
        <v>52</v>
      </c>
      <c r="AE40" s="220">
        <f t="shared" si="5"/>
        <v>1</v>
      </c>
      <c r="AF40" s="231" t="s">
        <v>134</v>
      </c>
      <c r="AQ40" s="278">
        <v>14000000</v>
      </c>
      <c r="AR40" s="278">
        <v>8000000</v>
      </c>
      <c r="AW40" s="89" t="s">
        <v>165</v>
      </c>
      <c r="AX40" s="279">
        <v>0.26490000000000002</v>
      </c>
    </row>
    <row r="41" spans="1:50" ht="21" hidden="1" customHeight="1" thickBot="1" x14ac:dyDescent="0.3">
      <c r="A41" s="270"/>
      <c r="B41" s="104"/>
      <c r="C41" s="105"/>
      <c r="D41" s="105"/>
      <c r="E41" s="106"/>
      <c r="F41" s="98"/>
      <c r="G41" s="112"/>
      <c r="H41" s="112"/>
      <c r="I41" s="112"/>
      <c r="J41" s="107"/>
      <c r="K41" s="175"/>
      <c r="L41" s="175"/>
      <c r="M41" s="175"/>
      <c r="N41" s="175"/>
      <c r="O41" s="178"/>
      <c r="P41" s="178"/>
      <c r="Q41" s="175"/>
      <c r="W41" s="213"/>
      <c r="Z41" s="158">
        <f>IF($E$10&gt;70000000,1,0)</f>
        <v>0</v>
      </c>
      <c r="AA41" s="158">
        <f t="shared" si="4"/>
        <v>0</v>
      </c>
      <c r="AB41" s="158">
        <f t="shared" si="3"/>
        <v>0</v>
      </c>
      <c r="AC41" s="230" t="s">
        <v>24</v>
      </c>
      <c r="AD41" s="220" t="s">
        <v>53</v>
      </c>
      <c r="AE41" s="220">
        <f t="shared" si="5"/>
        <v>0</v>
      </c>
      <c r="AF41" s="231" t="s">
        <v>135</v>
      </c>
      <c r="AQ41" s="278">
        <v>15000000</v>
      </c>
      <c r="AR41" s="278">
        <v>9000000</v>
      </c>
      <c r="AW41" s="89" t="s">
        <v>166</v>
      </c>
      <c r="AX41" s="92">
        <v>0.22489999999999999</v>
      </c>
    </row>
    <row r="42" spans="1:50" ht="30.6" hidden="1" customHeight="1" thickBot="1" x14ac:dyDescent="0.3">
      <c r="A42" s="270"/>
      <c r="B42" s="331" t="s">
        <v>138</v>
      </c>
      <c r="C42" s="332"/>
      <c r="D42" s="332"/>
      <c r="E42" s="219" t="s">
        <v>46</v>
      </c>
      <c r="F42" s="113"/>
      <c r="G42" s="114"/>
      <c r="H42" s="115"/>
      <c r="I42" s="115"/>
      <c r="J42" s="103"/>
      <c r="K42" s="180">
        <f>IF(AND(E42="Да",E17="Нет",E16="Нет",E18="Иное"),0.3%,0%)</f>
        <v>0</v>
      </c>
      <c r="L42" s="180"/>
      <c r="M42" s="180"/>
      <c r="N42" s="177"/>
      <c r="O42" s="178" t="s">
        <v>132</v>
      </c>
      <c r="P42" s="178"/>
      <c r="Q42" s="175" t="s">
        <v>129</v>
      </c>
      <c r="S42" s="171" t="s">
        <v>130</v>
      </c>
      <c r="Z42" s="158">
        <f>IF($E$10&gt;35000000,1,0)</f>
        <v>0</v>
      </c>
      <c r="AA42" s="158">
        <f t="shared" si="4"/>
        <v>0</v>
      </c>
      <c r="AB42" s="158">
        <f t="shared" si="3"/>
        <v>0</v>
      </c>
      <c r="AC42" s="230" t="s">
        <v>24</v>
      </c>
      <c r="AD42" s="224" t="s">
        <v>51</v>
      </c>
      <c r="AE42" s="220">
        <f t="shared" si="5"/>
        <v>0</v>
      </c>
      <c r="AF42" s="231" t="s">
        <v>136</v>
      </c>
      <c r="AQ42" s="278">
        <v>16000000</v>
      </c>
      <c r="AR42" s="278">
        <v>10000000</v>
      </c>
      <c r="AW42" s="89" t="s">
        <v>167</v>
      </c>
      <c r="AX42" s="92">
        <v>0.2049</v>
      </c>
    </row>
    <row r="43" spans="1:50" ht="30.6" hidden="1" customHeight="1" thickBot="1" x14ac:dyDescent="0.3">
      <c r="A43" s="270"/>
      <c r="B43" s="169" t="s">
        <v>148</v>
      </c>
      <c r="C43" s="170"/>
      <c r="D43" s="84">
        <f>IF(D3="Гос.поддержка",8%,IF(AND(D3="Семейная ипотека",D4&lt;&gt;AM2),6%,IF(AND(D3="Семейная ипотека",D4=AM2),5%,IF(D3="IT-ипотека",5%))))</f>
        <v>0.06</v>
      </c>
      <c r="E43" s="85">
        <f>IF(AND(D3="Гос.поддержка",D4&lt;&gt;AM1),6000000,IF(AND(D3="Гос.поддержка",D4=AM1),12000000,IF(AND(D3="Семейная ипотека",D4&lt;&gt;AM1),6000000,IF(AND(D3="Семейная ипотека",D4=AM1),12000000,IF(AND(D3="IT-ипотека",D4=AM2),9000000,IF(AND(D3="IT-ипотека",D4=AM3,E5=AN3),9000000,IF(AND(D3="IT-ипотека",D4=AM3,E5=AN1),18000000,IF(AND(D3="IT-ипотека",D4=AM1),18000000))))))))</f>
        <v>12000000</v>
      </c>
      <c r="F43" s="113"/>
      <c r="G43" s="114"/>
      <c r="H43" s="115"/>
      <c r="I43" s="115"/>
      <c r="J43" s="103"/>
      <c r="K43" s="180"/>
      <c r="L43" s="180"/>
      <c r="M43" s="180"/>
      <c r="N43" s="177"/>
      <c r="O43" s="178"/>
      <c r="P43" s="178"/>
      <c r="Q43" s="175"/>
      <c r="AC43" s="232"/>
      <c r="AD43" s="224"/>
      <c r="AE43" s="220"/>
      <c r="AF43" s="231"/>
      <c r="AQ43" s="278">
        <v>17000000</v>
      </c>
      <c r="AR43" s="278">
        <v>11000000</v>
      </c>
      <c r="AW43" s="89" t="s">
        <v>168</v>
      </c>
      <c r="AX43" s="92">
        <v>0.19489999999999999</v>
      </c>
    </row>
    <row r="44" spans="1:50" ht="30.6" hidden="1" customHeight="1" thickBot="1" x14ac:dyDescent="0.3">
      <c r="A44" s="270"/>
      <c r="B44" s="169" t="s">
        <v>142</v>
      </c>
      <c r="C44" s="170"/>
      <c r="D44" s="373" t="str">
        <f>D3</f>
        <v>Семейная ипотека</v>
      </c>
      <c r="E44" s="374"/>
      <c r="F44" s="113"/>
      <c r="G44" s="276">
        <v>0.05</v>
      </c>
      <c r="H44" s="115">
        <v>0.1749</v>
      </c>
      <c r="I44" s="115"/>
      <c r="J44" s="103"/>
      <c r="K44" s="180"/>
      <c r="L44" s="180"/>
      <c r="M44" s="180"/>
      <c r="N44" s="177"/>
      <c r="O44" s="178"/>
      <c r="P44" s="178"/>
      <c r="Q44" s="175"/>
      <c r="AC44" s="232"/>
      <c r="AD44" s="224"/>
      <c r="AE44" s="220"/>
      <c r="AF44" s="231"/>
      <c r="AQ44" s="278">
        <v>18000000</v>
      </c>
      <c r="AR44" s="278"/>
      <c r="AW44" s="89" t="s">
        <v>169</v>
      </c>
      <c r="AX44" s="92">
        <v>0.18490000000000001</v>
      </c>
    </row>
    <row r="45" spans="1:50" ht="30.75" hidden="1" customHeight="1" thickBot="1" x14ac:dyDescent="0.3">
      <c r="A45" s="270"/>
      <c r="B45" s="167" t="s">
        <v>141</v>
      </c>
      <c r="C45" s="168"/>
      <c r="D45" s="375">
        <f>E10-E43</f>
        <v>50000</v>
      </c>
      <c r="E45" s="376"/>
      <c r="F45" s="113"/>
      <c r="G45" s="277">
        <v>18000</v>
      </c>
      <c r="H45" s="271">
        <v>12000</v>
      </c>
      <c r="I45" s="115"/>
      <c r="J45" s="103"/>
      <c r="K45" s="180"/>
      <c r="L45" s="180"/>
      <c r="M45" s="180"/>
      <c r="N45" s="177"/>
      <c r="O45" s="178"/>
      <c r="P45" s="178"/>
      <c r="Q45" s="175"/>
      <c r="AC45" s="232"/>
      <c r="AD45" s="224"/>
      <c r="AE45" s="220"/>
      <c r="AF45" s="231"/>
      <c r="AL45" s="203"/>
      <c r="AQ45" s="278">
        <v>19000000</v>
      </c>
      <c r="AR45" s="278"/>
      <c r="AW45" s="89" t="s">
        <v>170</v>
      </c>
      <c r="AX45" s="92">
        <v>0.18190000000000001</v>
      </c>
    </row>
    <row r="46" spans="1:50" ht="15.75" hidden="1" thickBot="1" x14ac:dyDescent="0.3">
      <c r="A46" s="270"/>
      <c r="B46" s="366" t="s">
        <v>140</v>
      </c>
      <c r="C46" s="367"/>
      <c r="D46" s="335"/>
      <c r="E46" s="166">
        <f>AQ49</f>
        <v>0.92489999999999994</v>
      </c>
      <c r="F46" s="113" t="str">
        <f>IF(AND(E42="Да",E17="Да"),"Дисконты не совмещаются, необходимо выбрать один!","")</f>
        <v/>
      </c>
      <c r="G46" s="114"/>
      <c r="H46" s="115">
        <f>SUMPRODUCT(G44:H44,G45:H45)/SUM(G45:H45)</f>
        <v>9.9960000000000007E-2</v>
      </c>
      <c r="I46" s="115"/>
      <c r="J46" s="103"/>
      <c r="K46" s="233">
        <f>J6+J13+J16+J40+J36+J20+J32+J37+J18+J25+J21</f>
        <v>0</v>
      </c>
      <c r="L46" s="234"/>
      <c r="M46" s="175"/>
      <c r="N46" s="180"/>
      <c r="O46" s="235">
        <f>IF(OR(E11=S8,E11=S9),-K18,0)</f>
        <v>0</v>
      </c>
      <c r="P46" s="236"/>
      <c r="Q46" s="180">
        <f>IF(AND(E11=S10,E9&gt;=50%,E40="Нет"),IF(OR(K16&lt;0,K17&lt;0,K18&lt;0),-SUM(K16:K18),0),0)</f>
        <v>0</v>
      </c>
      <c r="S46" s="180">
        <f>IF(AND(K20=0.5%,K21=0.5%),-0.5%,0)</f>
        <v>0</v>
      </c>
      <c r="Z46" s="158">
        <f>IF($E$10&gt;70000000,1,0)</f>
        <v>0</v>
      </c>
      <c r="AA46" s="158">
        <f t="shared" si="4"/>
        <v>1</v>
      </c>
      <c r="AB46" s="158">
        <f t="shared" si="3"/>
        <v>0</v>
      </c>
      <c r="AC46" s="237" t="s">
        <v>101</v>
      </c>
      <c r="AD46" s="220" t="s">
        <v>52</v>
      </c>
      <c r="AE46" s="220">
        <f t="shared" si="5"/>
        <v>1</v>
      </c>
      <c r="AF46" s="231" t="s">
        <v>134</v>
      </c>
      <c r="AM46" s="203">
        <f>(E43*D43/E10)+(D45*E46/E10)</f>
        <v>6.3588796680497925E-2</v>
      </c>
      <c r="AQ46" s="278">
        <v>20000000</v>
      </c>
      <c r="AR46" s="278"/>
      <c r="AW46" s="89" t="s">
        <v>171</v>
      </c>
      <c r="AX46" s="92">
        <v>0.1799</v>
      </c>
    </row>
    <row r="47" spans="1:50" ht="15.75" hidden="1" thickBot="1" x14ac:dyDescent="0.3">
      <c r="A47" s="270"/>
      <c r="B47" s="116" t="s">
        <v>146</v>
      </c>
      <c r="C47" s="117"/>
      <c r="D47" s="387">
        <f>AM47</f>
        <v>6.3588796680497925E-2</v>
      </c>
      <c r="E47" s="388"/>
      <c r="F47" s="113"/>
      <c r="G47" s="165"/>
      <c r="H47" s="358"/>
      <c r="I47" s="358"/>
      <c r="J47" s="103"/>
      <c r="K47" s="233"/>
      <c r="L47" s="234"/>
      <c r="M47" s="175"/>
      <c r="N47" s="180"/>
      <c r="O47" s="235"/>
      <c r="P47" s="236"/>
      <c r="Q47" s="180"/>
      <c r="S47" s="180"/>
      <c r="AC47" s="237"/>
      <c r="AD47" s="220"/>
      <c r="AE47" s="220"/>
      <c r="AF47" s="231"/>
      <c r="AL47" s="203"/>
      <c r="AM47" s="203">
        <f>AM46+AM18+AM31</f>
        <v>6.3588796680497925E-2</v>
      </c>
      <c r="AQ47" s="278">
        <v>21000000</v>
      </c>
      <c r="AR47" s="278"/>
      <c r="AW47" s="89" t="s">
        <v>172</v>
      </c>
      <c r="AX47" s="92">
        <v>0.1759</v>
      </c>
    </row>
    <row r="48" spans="1:50" ht="15.75" hidden="1" thickBot="1" x14ac:dyDescent="0.3">
      <c r="A48" s="270"/>
      <c r="B48" s="365" t="s">
        <v>137</v>
      </c>
      <c r="C48" s="365"/>
      <c r="D48" s="365"/>
      <c r="E48" s="238" t="s">
        <v>46</v>
      </c>
      <c r="F48" s="113"/>
      <c r="G48" s="114"/>
      <c r="H48" s="115"/>
      <c r="I48" s="115"/>
      <c r="J48" s="103"/>
      <c r="Z48" s="158">
        <f>IF($E$10&gt;70000000,1,0)</f>
        <v>0</v>
      </c>
      <c r="AA48" s="158">
        <f t="shared" si="4"/>
        <v>0</v>
      </c>
      <c r="AB48" s="158">
        <f t="shared" si="3"/>
        <v>0</v>
      </c>
      <c r="AC48" s="237" t="s">
        <v>101</v>
      </c>
      <c r="AD48" s="220" t="s">
        <v>53</v>
      </c>
      <c r="AE48" s="220">
        <f t="shared" si="5"/>
        <v>0</v>
      </c>
      <c r="AF48" s="231" t="s">
        <v>135</v>
      </c>
      <c r="AW48" s="89" t="s">
        <v>173</v>
      </c>
      <c r="AX48" s="92">
        <v>0.1749</v>
      </c>
    </row>
    <row r="49" spans="1:50" ht="15.75" hidden="1" thickBot="1" x14ac:dyDescent="0.3">
      <c r="A49" s="270"/>
      <c r="B49" s="114"/>
      <c r="C49" s="114"/>
      <c r="D49" s="114"/>
      <c r="E49" s="114"/>
      <c r="F49" s="114"/>
      <c r="G49" s="114"/>
      <c r="H49" s="115"/>
      <c r="I49" s="115"/>
      <c r="J49" s="103"/>
      <c r="K49" s="239"/>
      <c r="L49" s="239"/>
      <c r="M49" s="239"/>
      <c r="N49" s="239"/>
      <c r="Z49" s="158">
        <f>IF($E$10&gt;35000000,1,0)</f>
        <v>0</v>
      </c>
      <c r="AA49" s="158">
        <f t="shared" si="4"/>
        <v>0</v>
      </c>
      <c r="AB49" s="158">
        <f t="shared" si="3"/>
        <v>0</v>
      </c>
      <c r="AC49" s="237" t="s">
        <v>101</v>
      </c>
      <c r="AD49" s="224" t="s">
        <v>51</v>
      </c>
      <c r="AE49" s="220">
        <f t="shared" si="5"/>
        <v>0</v>
      </c>
      <c r="AF49" s="231" t="s">
        <v>136</v>
      </c>
      <c r="AQ49" s="203">
        <f>IF(AND(D4=AM3,E10&lt;AR37),57.49%,IF(AND(D4=AM3,E10&lt;AR38),37.49%,IF(AND(D4=AM3,E10&lt;AR39),29.49%,IF(AND(D4=AM2,E10&lt;AR37),57.49%,IF(AND(D4=AM2,E10&lt;AR38),37.49%,IF(AND(D4=AM2,E10&lt;AR39),29.49%,IF(AND(D4=AM1,E10&lt;AQ37),92.49%,IF(AND(D4=AM1,E10&lt;AQ38),57.49%,IF(AND(D4=AM1,E10&lt;AQ39),42.49%,IF(AND(D4=AM1,E10&lt;AQ40),26.49%,IF(AND(D4=AM1,E10&lt;AQ41),22.49%,IF(AND(D4=AM1,E10&lt;AQ42),20.49%,IF(AND(D4=AM1,E10&lt;AQ43),19.49%,IF(AND(D4=AM1,E10&lt;AQ44),18.49%,IF(AND(D4=AM1,E10&lt;AQ45),18.19%,IF(AND(D4=AM1,E10&lt;AQ46),17.99%,IF(AND(D4=AM1,E10&lt;AQ47),17.59%,IF(AND(D4=AM1,E10&gt;=AQ47),17.49%,IF(AND(D4=AM2,E10&lt;AR40),21.49%,IF(AND(D4=AM2,E10&lt;AR41),19.49%,IF(AND(D4=AM2,E10&lt;AR42),18.49%,IF(AND(D4=AM2,E10&lt;AR43),17.99%,IF(AND(D4=AM2,E10&gt;=AR43),17.49%,IF(AND(D4=AM3,E10&lt;AR40),21.49%,IF(AND(D4=AM3,E10&lt;AR41),19.49%,IF(AND(D4=AM3,E10&lt;AR42),18.49%,IF(AND(D4=AM3,E10&lt;AR43),17.99%,IF(AND(D4=AM3,E10&gt;=AR43),17.49%))))))))))))))))))))))))))))</f>
        <v>0.92489999999999994</v>
      </c>
      <c r="AV49" s="89" t="s">
        <v>60</v>
      </c>
      <c r="AW49" s="89" t="s">
        <v>174</v>
      </c>
      <c r="AX49" s="92">
        <v>0.57489999999999997</v>
      </c>
    </row>
    <row r="50" spans="1:50" ht="27" hidden="1" thickBot="1" x14ac:dyDescent="0.3">
      <c r="A50" s="270"/>
      <c r="B50" s="103" t="s">
        <v>139</v>
      </c>
      <c r="C50" s="115"/>
      <c r="D50" s="115"/>
      <c r="E50" s="118">
        <f>IF(AND(E42="Да",E17="Да"),E46-0.4%,E46-IF(E42="нет",0,0.3%))</f>
        <v>0.92489999999999994</v>
      </c>
      <c r="F50" s="113"/>
      <c r="G50" s="114"/>
      <c r="H50" s="115"/>
      <c r="I50" s="115"/>
      <c r="J50" s="103"/>
      <c r="K50" s="239"/>
      <c r="L50" s="239"/>
      <c r="M50" s="239">
        <f>IF(I55="платежа",1,2)</f>
        <v>2</v>
      </c>
      <c r="N50" s="239" t="s">
        <v>18</v>
      </c>
      <c r="Z50" s="158">
        <f>IF($E$10&gt;70000000,1,0)</f>
        <v>0</v>
      </c>
      <c r="AA50" s="158">
        <f t="shared" si="4"/>
        <v>1</v>
      </c>
      <c r="AB50" s="158">
        <f t="shared" si="3"/>
        <v>0</v>
      </c>
      <c r="AC50" s="237" t="s">
        <v>102</v>
      </c>
      <c r="AD50" s="220" t="s">
        <v>52</v>
      </c>
      <c r="AE50" s="220">
        <f t="shared" si="5"/>
        <v>1</v>
      </c>
      <c r="AF50" s="231" t="s">
        <v>134</v>
      </c>
      <c r="AW50" s="89" t="s">
        <v>175</v>
      </c>
      <c r="AX50" s="92">
        <v>0.37490000000000001</v>
      </c>
    </row>
    <row r="51" spans="1:50" ht="15.75" hidden="1" thickBot="1" x14ac:dyDescent="0.3">
      <c r="A51" s="270"/>
      <c r="B51" s="115"/>
      <c r="C51" s="115"/>
      <c r="D51" s="115"/>
      <c r="E51" s="115"/>
      <c r="F51" s="113"/>
      <c r="G51" s="115"/>
      <c r="H51" s="115"/>
      <c r="I51" s="115"/>
      <c r="J51" s="103"/>
      <c r="K51" s="240"/>
      <c r="L51" s="240"/>
      <c r="M51" s="240"/>
      <c r="N51" s="239" t="s">
        <v>19</v>
      </c>
      <c r="O51" s="239"/>
      <c r="W51" s="158">
        <f>8.89+0.95</f>
        <v>9.84</v>
      </c>
      <c r="Z51" s="158">
        <f>IF($E$10&gt;70000000,1,0)</f>
        <v>0</v>
      </c>
      <c r="AA51" s="158">
        <f t="shared" si="4"/>
        <v>0</v>
      </c>
      <c r="AB51" s="158">
        <f t="shared" si="3"/>
        <v>0</v>
      </c>
      <c r="AC51" s="237" t="s">
        <v>102</v>
      </c>
      <c r="AD51" s="220" t="s">
        <v>53</v>
      </c>
      <c r="AE51" s="220">
        <f t="shared" si="5"/>
        <v>0</v>
      </c>
      <c r="AF51" s="231" t="s">
        <v>135</v>
      </c>
      <c r="AW51" s="89" t="s">
        <v>176</v>
      </c>
      <c r="AX51" s="92">
        <v>0.2949</v>
      </c>
    </row>
    <row r="52" spans="1:50" ht="21" hidden="1" thickBot="1" x14ac:dyDescent="0.3">
      <c r="A52" s="270"/>
      <c r="B52" s="345" t="str">
        <f>IF(K46&gt;0,"Проверьте - есть ошибки в параметрах","")</f>
        <v/>
      </c>
      <c r="C52" s="346"/>
      <c r="D52" s="346"/>
      <c r="E52" s="346"/>
      <c r="F52" s="346"/>
      <c r="G52" s="346"/>
      <c r="H52" s="346"/>
      <c r="I52" s="347"/>
      <c r="J52" s="107"/>
      <c r="K52" s="240"/>
      <c r="L52" s="240"/>
      <c r="M52" s="240"/>
      <c r="N52" s="239"/>
      <c r="O52" s="239"/>
      <c r="Z52" s="158">
        <f>IF($E$10&gt;35000000,1,0)</f>
        <v>0</v>
      </c>
      <c r="AA52" s="158">
        <f t="shared" si="4"/>
        <v>0</v>
      </c>
      <c r="AB52" s="158">
        <f t="shared" si="3"/>
        <v>0</v>
      </c>
      <c r="AC52" s="237" t="s">
        <v>102</v>
      </c>
      <c r="AD52" s="224" t="s">
        <v>51</v>
      </c>
      <c r="AE52" s="220">
        <f t="shared" si="5"/>
        <v>0</v>
      </c>
      <c r="AF52" s="231" t="s">
        <v>136</v>
      </c>
      <c r="AM52" s="241">
        <f>AM47</f>
        <v>6.3588796680497925E-2</v>
      </c>
      <c r="AW52" s="89" t="s">
        <v>177</v>
      </c>
      <c r="AX52" s="92">
        <v>0.21490000000000001</v>
      </c>
    </row>
    <row r="53" spans="1:50" ht="13.5" thickBot="1" x14ac:dyDescent="0.25">
      <c r="A53" s="97"/>
      <c r="B53" s="97"/>
      <c r="C53" s="112"/>
      <c r="D53" s="112"/>
      <c r="E53" s="112"/>
      <c r="F53" s="98"/>
      <c r="G53" s="119"/>
      <c r="H53" s="119"/>
      <c r="I53" s="112"/>
      <c r="J53" s="223"/>
      <c r="K53" s="240"/>
      <c r="L53" s="240"/>
      <c r="M53" s="240"/>
      <c r="N53" s="239"/>
      <c r="O53" s="239"/>
      <c r="AM53" s="203"/>
      <c r="AW53" s="89" t="s">
        <v>178</v>
      </c>
      <c r="AX53" s="92">
        <v>0.19489999999999999</v>
      </c>
    </row>
    <row r="54" spans="1:50" x14ac:dyDescent="0.2">
      <c r="A54" s="97"/>
      <c r="B54" s="120" t="s">
        <v>11</v>
      </c>
      <c r="C54" s="379">
        <f>E10</f>
        <v>12050000</v>
      </c>
      <c r="D54" s="381" t="s">
        <v>3</v>
      </c>
      <c r="E54" s="377" t="str">
        <f>IF(E10&gt;G10,"Превышена макс. сумма кредита",IF(AND(D4=AM1,E10&lt;12150000),"Сумма кредита меньше допустимой",IF(AND(D4=AM2,E10&lt;6150000),"Сумма кредита меньше допустимой",IF(AND(D4=AM3,E10&lt;6150000),"Сумма кредита меньше допустимой",ROUNDUP(AM52,4)))))</f>
        <v>Сумма кредита меньше допустимой</v>
      </c>
      <c r="F54" s="121" t="s">
        <v>13</v>
      </c>
      <c r="G54" s="383">
        <f>E12</f>
        <v>362</v>
      </c>
      <c r="H54" s="385" t="s">
        <v>87</v>
      </c>
      <c r="I54" s="242" t="s">
        <v>20</v>
      </c>
      <c r="J54" s="223"/>
      <c r="K54" s="240"/>
      <c r="L54" s="240"/>
      <c r="M54" s="240"/>
      <c r="N54" s="240"/>
      <c r="O54" s="239"/>
      <c r="AW54" s="89" t="s">
        <v>179</v>
      </c>
      <c r="AX54" s="92">
        <v>0.18490000000000001</v>
      </c>
    </row>
    <row r="55" spans="1:50" ht="13.5" thickBot="1" x14ac:dyDescent="0.25">
      <c r="A55" s="97"/>
      <c r="B55" s="122" t="s">
        <v>12</v>
      </c>
      <c r="C55" s="380"/>
      <c r="D55" s="382"/>
      <c r="E55" s="378"/>
      <c r="F55" s="123" t="s">
        <v>12</v>
      </c>
      <c r="G55" s="384"/>
      <c r="H55" s="386"/>
      <c r="I55" s="243" t="s">
        <v>19</v>
      </c>
      <c r="J55" s="223"/>
      <c r="K55" s="240"/>
      <c r="L55" s="240"/>
      <c r="M55" s="240"/>
      <c r="N55" s="240"/>
      <c r="O55" s="239"/>
      <c r="AW55" s="89" t="s">
        <v>180</v>
      </c>
      <c r="AX55" s="92">
        <v>0.1799</v>
      </c>
    </row>
    <row r="56" spans="1:50" x14ac:dyDescent="0.2">
      <c r="A56" s="97"/>
      <c r="B56" s="124"/>
      <c r="C56" s="244"/>
      <c r="D56" s="125"/>
      <c r="E56" s="245"/>
      <c r="F56" s="126"/>
      <c r="G56" s="246"/>
      <c r="H56" s="127"/>
      <c r="I56" s="247"/>
      <c r="J56" s="248"/>
      <c r="K56" s="240"/>
      <c r="L56" s="240"/>
      <c r="M56" s="240"/>
      <c r="N56" s="240"/>
      <c r="O56" s="239"/>
      <c r="AW56" s="89" t="s">
        <v>181</v>
      </c>
      <c r="AX56" s="92">
        <v>0.1749</v>
      </c>
    </row>
    <row r="57" spans="1:50" x14ac:dyDescent="0.2">
      <c r="A57" s="97"/>
      <c r="B57" s="128" t="s">
        <v>4</v>
      </c>
      <c r="C57" s="129"/>
      <c r="D57" s="87" t="e">
        <f>D663</f>
        <v>#VALUE!</v>
      </c>
      <c r="E57" s="86" t="e">
        <f>E663</f>
        <v>#VALUE!</v>
      </c>
      <c r="F57" s="355" t="e">
        <f>IF(F62&gt;0,"Все расчеты являются предварительными"," ")</f>
        <v>#VALUE!</v>
      </c>
      <c r="G57" s="356"/>
      <c r="H57" s="357"/>
      <c r="I57" s="249">
        <f>I663</f>
        <v>0</v>
      </c>
      <c r="J57" s="248"/>
      <c r="K57" s="240"/>
      <c r="L57" s="240"/>
      <c r="M57" s="250">
        <f>G54-B61</f>
        <v>362</v>
      </c>
      <c r="N57" s="251" t="e">
        <f>E54/12</f>
        <v>#VALUE!</v>
      </c>
      <c r="O57" s="239"/>
    </row>
    <row r="58" spans="1:50" ht="12.75" customHeight="1" x14ac:dyDescent="0.2">
      <c r="A58" s="97"/>
      <c r="B58" s="130"/>
      <c r="C58" s="131"/>
      <c r="D58" s="132"/>
      <c r="E58" s="132"/>
      <c r="F58" s="133"/>
      <c r="G58" s="134"/>
      <c r="H58" s="134"/>
      <c r="I58" s="132"/>
      <c r="J58" s="252"/>
      <c r="K58" s="240"/>
      <c r="L58" s="240"/>
      <c r="M58" s="240">
        <f>M57-1</f>
        <v>361</v>
      </c>
      <c r="N58" s="253" t="e">
        <f>N57</f>
        <v>#VALUE!</v>
      </c>
      <c r="O58" s="239"/>
    </row>
    <row r="59" spans="1:50" ht="12.75" customHeight="1" x14ac:dyDescent="0.2">
      <c r="A59" s="97"/>
      <c r="B59" s="135" t="s">
        <v>2</v>
      </c>
      <c r="C59" s="136" t="s">
        <v>6</v>
      </c>
      <c r="D59" s="137"/>
      <c r="E59" s="138" t="s">
        <v>9</v>
      </c>
      <c r="F59" s="327" t="s">
        <v>1</v>
      </c>
      <c r="G59" s="328"/>
      <c r="H59" s="328"/>
      <c r="I59" s="254" t="s">
        <v>16</v>
      </c>
      <c r="J59" s="252"/>
      <c r="K59" s="240"/>
      <c r="L59" s="240"/>
      <c r="M59" s="240">
        <f>M58-1</f>
        <v>360</v>
      </c>
      <c r="N59" s="253" t="e">
        <f>N58</f>
        <v>#VALUE!</v>
      </c>
      <c r="O59" s="239"/>
    </row>
    <row r="60" spans="1:50" ht="12.75" customHeight="1" x14ac:dyDescent="0.2">
      <c r="A60" s="97"/>
      <c r="B60" s="139"/>
      <c r="C60" s="140" t="s">
        <v>7</v>
      </c>
      <c r="D60" s="140" t="s">
        <v>0</v>
      </c>
      <c r="E60" s="141" t="s">
        <v>10</v>
      </c>
      <c r="F60" s="328"/>
      <c r="G60" s="328"/>
      <c r="H60" s="328"/>
      <c r="I60" s="255" t="s">
        <v>15</v>
      </c>
      <c r="J60" s="252"/>
      <c r="K60" s="240"/>
      <c r="L60" s="240"/>
      <c r="M60" s="240">
        <f t="shared" ref="M60:M123" si="6">M59-1</f>
        <v>359</v>
      </c>
      <c r="N60" s="253" t="e">
        <f t="shared" ref="N60:N123" si="7">N59</f>
        <v>#VALUE!</v>
      </c>
      <c r="O60" s="239"/>
    </row>
    <row r="61" spans="1:50" ht="12.75" customHeight="1" x14ac:dyDescent="0.2">
      <c r="A61" s="97"/>
      <c r="B61" s="142">
        <v>0</v>
      </c>
      <c r="C61" s="143" t="s">
        <v>8</v>
      </c>
      <c r="D61" s="144"/>
      <c r="E61" s="145"/>
      <c r="F61" s="328"/>
      <c r="G61" s="328"/>
      <c r="H61" s="328"/>
      <c r="I61" s="255" t="s">
        <v>14</v>
      </c>
      <c r="J61" s="252"/>
      <c r="K61" s="240"/>
      <c r="L61" s="240"/>
      <c r="M61" s="240">
        <f t="shared" si="6"/>
        <v>358</v>
      </c>
      <c r="N61" s="253" t="e">
        <f t="shared" si="7"/>
        <v>#VALUE!</v>
      </c>
      <c r="O61" s="239"/>
    </row>
    <row r="62" spans="1:50" ht="12.75" customHeight="1" thickBot="1" x14ac:dyDescent="0.25">
      <c r="A62" s="97"/>
      <c r="B62" s="146">
        <v>1</v>
      </c>
      <c r="C62" s="147">
        <f>C54</f>
        <v>12050000</v>
      </c>
      <c r="D62" s="147" t="e">
        <f t="shared" ref="D62:D125" si="8">C62*N57</f>
        <v>#VALUE!</v>
      </c>
      <c r="E62" s="147" t="e">
        <f>F62-D62</f>
        <v>#VALUE!</v>
      </c>
      <c r="F62" s="329" t="e">
        <f>C62*(N57/(1-(1+N57)^-(M57-0)))</f>
        <v>#VALUE!</v>
      </c>
      <c r="G62" s="330"/>
      <c r="H62" s="330"/>
      <c r="I62" s="280"/>
      <c r="J62" s="252"/>
      <c r="K62" s="240"/>
      <c r="L62" s="240"/>
      <c r="M62" s="240">
        <f t="shared" si="6"/>
        <v>357</v>
      </c>
      <c r="N62" s="253" t="e">
        <f t="shared" si="7"/>
        <v>#VALUE!</v>
      </c>
      <c r="O62" s="239"/>
    </row>
    <row r="63" spans="1:50" ht="12.75" customHeight="1" thickBot="1" x14ac:dyDescent="0.3">
      <c r="A63" s="97"/>
      <c r="B63" s="148">
        <f>B62+1</f>
        <v>2</v>
      </c>
      <c r="C63" s="149" t="e">
        <f>IF(C62&lt;0,0,C62-E62)</f>
        <v>#VALUE!</v>
      </c>
      <c r="D63" s="149" t="e">
        <f t="shared" si="8"/>
        <v>#VALUE!</v>
      </c>
      <c r="E63" s="149" t="e">
        <f>IF(H63=0,F63-D63,H63-D63)</f>
        <v>#VALUE!</v>
      </c>
      <c r="F63" s="329" t="e">
        <f>C63*(N58/(1-(1+N58)^-(M58-0)))</f>
        <v>#VALUE!</v>
      </c>
      <c r="G63" s="330"/>
      <c r="H63" s="330"/>
      <c r="I63" s="281"/>
      <c r="J63" s="252"/>
      <c r="K63" s="240"/>
      <c r="L63" s="240"/>
      <c r="M63" s="240">
        <f t="shared" si="6"/>
        <v>356</v>
      </c>
      <c r="N63" s="253" t="e">
        <f t="shared" si="7"/>
        <v>#VALUE!</v>
      </c>
      <c r="O63" s="239"/>
      <c r="Z63" s="256"/>
      <c r="AA63" s="220"/>
    </row>
    <row r="64" spans="1:50" ht="12.75" customHeight="1" thickBot="1" x14ac:dyDescent="0.3">
      <c r="A64" s="97"/>
      <c r="B64" s="148">
        <f t="shared" ref="B64:B127" si="9">B63+1</f>
        <v>3</v>
      </c>
      <c r="C64" s="149" t="e">
        <f>IF(C63&lt;0,0,C63-E63)</f>
        <v>#VALUE!</v>
      </c>
      <c r="D64" s="149" t="e">
        <f t="shared" si="8"/>
        <v>#VALUE!</v>
      </c>
      <c r="E64" s="149" t="e">
        <f>IF(H64=0,F64-D64,H64-D64)</f>
        <v>#VALUE!</v>
      </c>
      <c r="F64" s="329" t="e">
        <f>C64*(N59/(1-(1+N59)^-(M59-0)))</f>
        <v>#VALUE!</v>
      </c>
      <c r="G64" s="330"/>
      <c r="H64" s="330"/>
      <c r="I64" s="280"/>
      <c r="J64" s="252"/>
      <c r="K64" s="240"/>
      <c r="L64" s="240"/>
      <c r="M64" s="240">
        <f t="shared" si="6"/>
        <v>355</v>
      </c>
      <c r="N64" s="253" t="e">
        <f t="shared" si="7"/>
        <v>#VALUE!</v>
      </c>
      <c r="O64" s="239"/>
      <c r="Z64" s="256"/>
      <c r="AA64" s="220"/>
    </row>
    <row r="65" spans="1:32" ht="12.75" customHeight="1" thickBot="1" x14ac:dyDescent="0.3">
      <c r="A65" s="97"/>
      <c r="B65" s="148">
        <f t="shared" si="9"/>
        <v>4</v>
      </c>
      <c r="C65" s="150" t="e">
        <f>IF(OR(C64&lt;0,C64&lt;F64),0,(IF(I64=0,C64-E64,C64-I64-E64)))</f>
        <v>#VALUE!</v>
      </c>
      <c r="D65" s="150" t="e">
        <f t="shared" si="8"/>
        <v>#VALUE!</v>
      </c>
      <c r="E65" s="150" t="e">
        <f>IF(C65&lt;=E64,C65,F65-D65)</f>
        <v>#VALUE!</v>
      </c>
      <c r="F65" s="317" t="e">
        <f t="shared" ref="F65:F128" si="10">IF(C65&lt;=E64,C65+D65,IF($M$50=1,C65*(N60/(1-(1+N60)^-(M60-0))),$C$54*($N$57/(1-(1+$N$57)^-($M$57-0)))))</f>
        <v>#VALUE!</v>
      </c>
      <c r="G65" s="318"/>
      <c r="H65" s="318"/>
      <c r="I65" s="282"/>
      <c r="J65" s="252"/>
      <c r="K65" s="240"/>
      <c r="L65" s="240"/>
      <c r="M65" s="240">
        <f t="shared" si="6"/>
        <v>354</v>
      </c>
      <c r="N65" s="253" t="e">
        <f t="shared" si="7"/>
        <v>#VALUE!</v>
      </c>
      <c r="O65" s="239"/>
      <c r="Z65" s="256"/>
      <c r="AA65" s="224"/>
      <c r="AC65" s="257" t="s">
        <v>128</v>
      </c>
    </row>
    <row r="66" spans="1:32" ht="12.75" customHeight="1" thickBot="1" x14ac:dyDescent="0.3">
      <c r="A66" s="97"/>
      <c r="B66" s="148">
        <f t="shared" si="9"/>
        <v>5</v>
      </c>
      <c r="C66" s="150" t="e">
        <f t="shared" ref="C66:C129" si="11">IF(OR(C65&lt;0,C65&lt;F65),0,(IF(I65=0,C65-E65,C65-I65-E65)))</f>
        <v>#VALUE!</v>
      </c>
      <c r="D66" s="150" t="e">
        <f t="shared" si="8"/>
        <v>#VALUE!</v>
      </c>
      <c r="E66" s="150" t="e">
        <f t="shared" ref="E66:E129" si="12">IF(C66&lt;=E65,C66,F66-D66)</f>
        <v>#VALUE!</v>
      </c>
      <c r="F66" s="317" t="e">
        <f t="shared" si="10"/>
        <v>#VALUE!</v>
      </c>
      <c r="G66" s="318"/>
      <c r="H66" s="318"/>
      <c r="I66" s="283"/>
      <c r="J66" s="252"/>
      <c r="K66" s="240"/>
      <c r="L66" s="240"/>
      <c r="M66" s="240">
        <f t="shared" si="6"/>
        <v>353</v>
      </c>
      <c r="N66" s="253" t="e">
        <f t="shared" si="7"/>
        <v>#VALUE!</v>
      </c>
      <c r="O66" s="239"/>
      <c r="Y66" s="158">
        <f>IF(AA66=$E$6,1,0)</f>
        <v>1</v>
      </c>
      <c r="Z66" s="230" t="s">
        <v>24</v>
      </c>
      <c r="AA66" s="220" t="s">
        <v>52</v>
      </c>
      <c r="AB66" s="158">
        <f t="shared" ref="AB66:AB74" si="13">IF(Z66=$E$11,1,0)</f>
        <v>0</v>
      </c>
      <c r="AC66" s="257">
        <f>IF(OR(AND($E$9&gt;=0.1,OR($E$18=$P$6,$E$18=$P$8)),AND($E$9&gt;=0.15,AND($E$18&lt;&gt;$P$6,$E$18&lt;&gt;$P$8))),0,1)</f>
        <v>0</v>
      </c>
      <c r="AE66" s="158">
        <f>IF(AND(Y66=1,AB66=1,OR(AC66=1,AD66=1)),4,0)</f>
        <v>0</v>
      </c>
      <c r="AF66" s="197" t="s">
        <v>124</v>
      </c>
    </row>
    <row r="67" spans="1:32" ht="12.75" customHeight="1" thickBot="1" x14ac:dyDescent="0.3">
      <c r="A67" s="97"/>
      <c r="B67" s="148">
        <f t="shared" si="9"/>
        <v>6</v>
      </c>
      <c r="C67" s="150" t="e">
        <f t="shared" si="11"/>
        <v>#VALUE!</v>
      </c>
      <c r="D67" s="150" t="e">
        <f t="shared" si="8"/>
        <v>#VALUE!</v>
      </c>
      <c r="E67" s="150" t="e">
        <f t="shared" si="12"/>
        <v>#VALUE!</v>
      </c>
      <c r="F67" s="317" t="e">
        <f t="shared" si="10"/>
        <v>#VALUE!</v>
      </c>
      <c r="G67" s="318"/>
      <c r="H67" s="318"/>
      <c r="I67" s="284"/>
      <c r="J67" s="252"/>
      <c r="K67" s="240"/>
      <c r="L67" s="240"/>
      <c r="M67" s="240">
        <f t="shared" si="6"/>
        <v>352</v>
      </c>
      <c r="N67" s="253" t="e">
        <f t="shared" si="7"/>
        <v>#VALUE!</v>
      </c>
      <c r="O67" s="239"/>
      <c r="Y67" s="158">
        <f>IF(AA67=$E$6,1,0)</f>
        <v>0</v>
      </c>
      <c r="Z67" s="230" t="s">
        <v>24</v>
      </c>
      <c r="AA67" s="220" t="s">
        <v>53</v>
      </c>
      <c r="AB67" s="158">
        <f t="shared" si="13"/>
        <v>0</v>
      </c>
      <c r="AC67" s="257">
        <f>IF(OR(AND($E$9&gt;=0.1,OR($E$18=$P$6,$E$18=$P$8)),AND($E$9&gt;=0.15,AND($E$18&lt;&gt;$P$6,$E$18&lt;&gt;$P$8))),0,1)</f>
        <v>0</v>
      </c>
      <c r="AE67" s="158">
        <f t="shared" ref="AE67:AE74" si="14">IF(AND(Y67=1,AB67=1,OR(AC67=1,AD67=1)),4,0)</f>
        <v>0</v>
      </c>
      <c r="AF67" s="197" t="s">
        <v>125</v>
      </c>
    </row>
    <row r="68" spans="1:32" ht="12.75" customHeight="1" thickBot="1" x14ac:dyDescent="0.3">
      <c r="A68" s="97"/>
      <c r="B68" s="148">
        <f t="shared" si="9"/>
        <v>7</v>
      </c>
      <c r="C68" s="150" t="e">
        <f t="shared" si="11"/>
        <v>#VALUE!</v>
      </c>
      <c r="D68" s="150" t="e">
        <f t="shared" si="8"/>
        <v>#VALUE!</v>
      </c>
      <c r="E68" s="150" t="e">
        <f t="shared" si="12"/>
        <v>#VALUE!</v>
      </c>
      <c r="F68" s="317" t="e">
        <f t="shared" si="10"/>
        <v>#VALUE!</v>
      </c>
      <c r="G68" s="318"/>
      <c r="H68" s="318"/>
      <c r="I68" s="283"/>
      <c r="J68" s="252"/>
      <c r="K68" s="240"/>
      <c r="M68" s="240">
        <f t="shared" si="6"/>
        <v>351</v>
      </c>
      <c r="N68" s="253" t="e">
        <f t="shared" si="7"/>
        <v>#VALUE!</v>
      </c>
      <c r="O68" s="239"/>
      <c r="Y68" s="158">
        <f>IF(AA68=$E$6,1,0)</f>
        <v>0</v>
      </c>
      <c r="Z68" s="230" t="s">
        <v>24</v>
      </c>
      <c r="AA68" s="224" t="s">
        <v>51</v>
      </c>
      <c r="AB68" s="158">
        <f t="shared" si="13"/>
        <v>0</v>
      </c>
      <c r="AC68" s="257">
        <f>IF(OR(AND($E$9&gt;=0.1,OR($E$18=$P$6,$E$18=$P$8)),AND($E$9&gt;=0.15,AND($E$18&lt;&gt;$P$6,$E$18&lt;&gt;$P$8))),0,1)</f>
        <v>0</v>
      </c>
      <c r="AE68" s="158">
        <f t="shared" si="14"/>
        <v>0</v>
      </c>
      <c r="AF68" s="197" t="s">
        <v>126</v>
      </c>
    </row>
    <row r="69" spans="1:32" ht="12.75" customHeight="1" thickBot="1" x14ac:dyDescent="0.3">
      <c r="A69" s="97"/>
      <c r="B69" s="148">
        <f t="shared" si="9"/>
        <v>8</v>
      </c>
      <c r="C69" s="150" t="e">
        <f t="shared" si="11"/>
        <v>#VALUE!</v>
      </c>
      <c r="D69" s="150" t="e">
        <f t="shared" si="8"/>
        <v>#VALUE!</v>
      </c>
      <c r="E69" s="150" t="e">
        <f t="shared" si="12"/>
        <v>#VALUE!</v>
      </c>
      <c r="F69" s="317" t="e">
        <f t="shared" si="10"/>
        <v>#VALUE!</v>
      </c>
      <c r="G69" s="318"/>
      <c r="H69" s="318"/>
      <c r="I69" s="283"/>
      <c r="J69" s="252"/>
      <c r="K69" s="240"/>
      <c r="M69" s="240">
        <f t="shared" si="6"/>
        <v>350</v>
      </c>
      <c r="N69" s="253" t="e">
        <f t="shared" si="7"/>
        <v>#VALUE!</v>
      </c>
      <c r="O69" s="239"/>
      <c r="Y69" s="158">
        <f t="shared" ref="Y69:Y74" si="15">IF(AA69=$E$6,1,0)</f>
        <v>1</v>
      </c>
      <c r="Z69" s="237" t="s">
        <v>101</v>
      </c>
      <c r="AA69" s="220" t="s">
        <v>52</v>
      </c>
      <c r="AB69" s="158">
        <f t="shared" si="13"/>
        <v>0</v>
      </c>
      <c r="AC69" s="158">
        <f>IF($E$9&gt;=0.1,0,1)</f>
        <v>0</v>
      </c>
      <c r="AE69" s="158">
        <f t="shared" si="14"/>
        <v>0</v>
      </c>
      <c r="AF69" s="197" t="s">
        <v>116</v>
      </c>
    </row>
    <row r="70" spans="1:32" ht="12.75" customHeight="1" thickBot="1" x14ac:dyDescent="0.3">
      <c r="A70" s="97"/>
      <c r="B70" s="148">
        <f t="shared" si="9"/>
        <v>9</v>
      </c>
      <c r="C70" s="150" t="e">
        <f t="shared" si="11"/>
        <v>#VALUE!</v>
      </c>
      <c r="D70" s="150" t="e">
        <f t="shared" si="8"/>
        <v>#VALUE!</v>
      </c>
      <c r="E70" s="150" t="e">
        <f t="shared" si="12"/>
        <v>#VALUE!</v>
      </c>
      <c r="F70" s="317" t="e">
        <f t="shared" si="10"/>
        <v>#VALUE!</v>
      </c>
      <c r="G70" s="318"/>
      <c r="H70" s="318"/>
      <c r="I70" s="283"/>
      <c r="J70" s="252"/>
      <c r="K70" s="240"/>
      <c r="M70" s="240">
        <f t="shared" si="6"/>
        <v>349</v>
      </c>
      <c r="N70" s="253" t="e">
        <f t="shared" si="7"/>
        <v>#VALUE!</v>
      </c>
      <c r="O70" s="239"/>
      <c r="Y70" s="158">
        <f t="shared" si="15"/>
        <v>0</v>
      </c>
      <c r="Z70" s="237" t="s">
        <v>101</v>
      </c>
      <c r="AA70" s="220" t="s">
        <v>53</v>
      </c>
      <c r="AB70" s="158">
        <f t="shared" si="13"/>
        <v>0</v>
      </c>
      <c r="AC70" s="158">
        <f t="shared" ref="AC70:AC71" si="16">IF($E$9&gt;=0.1,0,1)</f>
        <v>0</v>
      </c>
      <c r="AE70" s="158">
        <f t="shared" si="14"/>
        <v>0</v>
      </c>
      <c r="AF70" s="197" t="s">
        <v>117</v>
      </c>
    </row>
    <row r="71" spans="1:32" ht="12.75" customHeight="1" thickBot="1" x14ac:dyDescent="0.3">
      <c r="A71" s="97"/>
      <c r="B71" s="148">
        <f t="shared" si="9"/>
        <v>10</v>
      </c>
      <c r="C71" s="150" t="e">
        <f t="shared" si="11"/>
        <v>#VALUE!</v>
      </c>
      <c r="D71" s="150" t="e">
        <f t="shared" si="8"/>
        <v>#VALUE!</v>
      </c>
      <c r="E71" s="150" t="e">
        <f t="shared" si="12"/>
        <v>#VALUE!</v>
      </c>
      <c r="F71" s="317" t="e">
        <f t="shared" si="10"/>
        <v>#VALUE!</v>
      </c>
      <c r="G71" s="318"/>
      <c r="H71" s="318"/>
      <c r="I71" s="283"/>
      <c r="J71" s="252"/>
      <c r="K71" s="240"/>
      <c r="L71" s="240"/>
      <c r="M71" s="240">
        <f t="shared" si="6"/>
        <v>348</v>
      </c>
      <c r="N71" s="253" t="e">
        <f t="shared" si="7"/>
        <v>#VALUE!</v>
      </c>
      <c r="O71" s="239"/>
      <c r="Y71" s="158">
        <f t="shared" si="15"/>
        <v>0</v>
      </c>
      <c r="Z71" s="237" t="s">
        <v>101</v>
      </c>
      <c r="AA71" s="224" t="s">
        <v>51</v>
      </c>
      <c r="AB71" s="158">
        <f t="shared" si="13"/>
        <v>0</v>
      </c>
      <c r="AC71" s="158">
        <f t="shared" si="16"/>
        <v>0</v>
      </c>
      <c r="AE71" s="158">
        <f t="shared" si="14"/>
        <v>0</v>
      </c>
      <c r="AF71" s="197" t="s">
        <v>118</v>
      </c>
    </row>
    <row r="72" spans="1:32" ht="12.75" customHeight="1" thickBot="1" x14ac:dyDescent="0.3">
      <c r="A72" s="97"/>
      <c r="B72" s="148">
        <f t="shared" si="9"/>
        <v>11</v>
      </c>
      <c r="C72" s="150" t="e">
        <f t="shared" si="11"/>
        <v>#VALUE!</v>
      </c>
      <c r="D72" s="150" t="e">
        <f t="shared" si="8"/>
        <v>#VALUE!</v>
      </c>
      <c r="E72" s="150" t="e">
        <f t="shared" si="12"/>
        <v>#VALUE!</v>
      </c>
      <c r="F72" s="317" t="e">
        <f t="shared" si="10"/>
        <v>#VALUE!</v>
      </c>
      <c r="G72" s="318"/>
      <c r="H72" s="318"/>
      <c r="I72" s="283"/>
      <c r="J72" s="252"/>
      <c r="K72" s="240"/>
      <c r="L72" s="240"/>
      <c r="M72" s="240">
        <f t="shared" si="6"/>
        <v>347</v>
      </c>
      <c r="N72" s="253" t="e">
        <f t="shared" si="7"/>
        <v>#VALUE!</v>
      </c>
      <c r="O72" s="239"/>
      <c r="Y72" s="158">
        <f t="shared" si="15"/>
        <v>1</v>
      </c>
      <c r="Z72" s="237" t="s">
        <v>102</v>
      </c>
      <c r="AA72" s="220" t="s">
        <v>52</v>
      </c>
      <c r="AB72" s="158">
        <f t="shared" si="13"/>
        <v>0</v>
      </c>
      <c r="AC72" s="158">
        <f>IF($E$9&gt;=0.15,0,1)</f>
        <v>0</v>
      </c>
      <c r="AE72" s="158">
        <f t="shared" si="14"/>
        <v>0</v>
      </c>
      <c r="AF72" s="197" t="s">
        <v>119</v>
      </c>
    </row>
    <row r="73" spans="1:32" ht="12.75" customHeight="1" thickBot="1" x14ac:dyDescent="0.3">
      <c r="A73" s="97"/>
      <c r="B73" s="148">
        <f t="shared" si="9"/>
        <v>12</v>
      </c>
      <c r="C73" s="150" t="e">
        <f t="shared" si="11"/>
        <v>#VALUE!</v>
      </c>
      <c r="D73" s="150" t="e">
        <f t="shared" si="8"/>
        <v>#VALUE!</v>
      </c>
      <c r="E73" s="150" t="e">
        <f t="shared" si="12"/>
        <v>#VALUE!</v>
      </c>
      <c r="F73" s="317" t="e">
        <f t="shared" si="10"/>
        <v>#VALUE!</v>
      </c>
      <c r="G73" s="318"/>
      <c r="H73" s="318"/>
      <c r="I73" s="285"/>
      <c r="J73" s="252"/>
      <c r="K73" s="240"/>
      <c r="L73" s="240"/>
      <c r="M73" s="240">
        <f t="shared" si="6"/>
        <v>346</v>
      </c>
      <c r="N73" s="253" t="e">
        <f t="shared" si="7"/>
        <v>#VALUE!</v>
      </c>
      <c r="O73" s="239"/>
      <c r="Y73" s="158">
        <f t="shared" si="15"/>
        <v>0</v>
      </c>
      <c r="Z73" s="237" t="s">
        <v>102</v>
      </c>
      <c r="AA73" s="220" t="s">
        <v>53</v>
      </c>
      <c r="AB73" s="158">
        <f t="shared" si="13"/>
        <v>0</v>
      </c>
      <c r="AC73" s="158">
        <f t="shared" ref="AC73" si="17">IF($E$9&gt;=0.15,0,1)</f>
        <v>0</v>
      </c>
      <c r="AE73" s="158">
        <f t="shared" si="14"/>
        <v>0</v>
      </c>
      <c r="AF73" s="197" t="s">
        <v>120</v>
      </c>
    </row>
    <row r="74" spans="1:32" ht="12.75" customHeight="1" thickBot="1" x14ac:dyDescent="0.3">
      <c r="A74" s="97"/>
      <c r="B74" s="148">
        <f t="shared" si="9"/>
        <v>13</v>
      </c>
      <c r="C74" s="150" t="e">
        <f t="shared" si="11"/>
        <v>#VALUE!</v>
      </c>
      <c r="D74" s="150" t="e">
        <f t="shared" si="8"/>
        <v>#VALUE!</v>
      </c>
      <c r="E74" s="150" t="e">
        <f t="shared" si="12"/>
        <v>#VALUE!</v>
      </c>
      <c r="F74" s="317" t="e">
        <f t="shared" si="10"/>
        <v>#VALUE!</v>
      </c>
      <c r="G74" s="318"/>
      <c r="H74" s="318"/>
      <c r="I74" s="283"/>
      <c r="J74" s="252"/>
      <c r="K74" s="240"/>
      <c r="L74" s="240"/>
      <c r="M74" s="240">
        <f t="shared" si="6"/>
        <v>345</v>
      </c>
      <c r="N74" s="253" t="e">
        <f t="shared" si="7"/>
        <v>#VALUE!</v>
      </c>
      <c r="O74" s="239"/>
      <c r="Y74" s="158">
        <f t="shared" si="15"/>
        <v>0</v>
      </c>
      <c r="Z74" s="237" t="s">
        <v>102</v>
      </c>
      <c r="AA74" s="224" t="s">
        <v>51</v>
      </c>
      <c r="AB74" s="158">
        <f t="shared" si="13"/>
        <v>0</v>
      </c>
      <c r="AC74" s="158">
        <f>IF($E$9&gt;=0.15,0,1)</f>
        <v>0</v>
      </c>
      <c r="AE74" s="158">
        <f t="shared" si="14"/>
        <v>0</v>
      </c>
      <c r="AF74" s="197" t="s">
        <v>121</v>
      </c>
    </row>
    <row r="75" spans="1:32" ht="12.75" customHeight="1" thickBot="1" x14ac:dyDescent="0.3">
      <c r="A75" s="97"/>
      <c r="B75" s="148">
        <f t="shared" si="9"/>
        <v>14</v>
      </c>
      <c r="C75" s="150" t="e">
        <f t="shared" si="11"/>
        <v>#VALUE!</v>
      </c>
      <c r="D75" s="150" t="e">
        <f t="shared" si="8"/>
        <v>#VALUE!</v>
      </c>
      <c r="E75" s="150" t="e">
        <f t="shared" si="12"/>
        <v>#VALUE!</v>
      </c>
      <c r="F75" s="317" t="e">
        <f t="shared" si="10"/>
        <v>#VALUE!</v>
      </c>
      <c r="G75" s="318"/>
      <c r="H75" s="318"/>
      <c r="I75" s="283"/>
      <c r="J75" s="252"/>
      <c r="K75" s="240"/>
      <c r="L75" s="240"/>
      <c r="M75" s="240">
        <f t="shared" si="6"/>
        <v>344</v>
      </c>
      <c r="N75" s="253" t="e">
        <f t="shared" si="7"/>
        <v>#VALUE!</v>
      </c>
      <c r="O75" s="239"/>
      <c r="Z75" s="230"/>
      <c r="AA75" s="220"/>
    </row>
    <row r="76" spans="1:32" ht="12.75" customHeight="1" thickBot="1" x14ac:dyDescent="0.3">
      <c r="A76" s="97"/>
      <c r="B76" s="148">
        <f t="shared" si="9"/>
        <v>15</v>
      </c>
      <c r="C76" s="150" t="e">
        <f t="shared" si="11"/>
        <v>#VALUE!</v>
      </c>
      <c r="D76" s="150" t="e">
        <f t="shared" si="8"/>
        <v>#VALUE!</v>
      </c>
      <c r="E76" s="150" t="e">
        <f t="shared" si="12"/>
        <v>#VALUE!</v>
      </c>
      <c r="F76" s="317" t="e">
        <f t="shared" si="10"/>
        <v>#VALUE!</v>
      </c>
      <c r="G76" s="318"/>
      <c r="H76" s="318"/>
      <c r="I76" s="283"/>
      <c r="J76" s="252"/>
      <c r="K76" s="240"/>
      <c r="L76" s="240"/>
      <c r="M76" s="240">
        <f t="shared" si="6"/>
        <v>343</v>
      </c>
      <c r="N76" s="253" t="e">
        <f t="shared" si="7"/>
        <v>#VALUE!</v>
      </c>
      <c r="O76" s="239"/>
      <c r="Y76" s="158">
        <f>IF(AA76=$E$6,1,0)</f>
        <v>1</v>
      </c>
      <c r="Z76" s="230" t="s">
        <v>24</v>
      </c>
      <c r="AA76" s="220" t="s">
        <v>52</v>
      </c>
      <c r="AB76" s="158">
        <f t="shared" ref="AB76:AB84" si="18">IF(Z76=$E$11,1,0)</f>
        <v>0</v>
      </c>
      <c r="AC76" s="257">
        <f>IF(OR(AND($E$9&gt;=0.15,OR($E$18=$P$6,$E$18=$P$8)),AND($E$9&gt;=0.2,AND($E$18&lt;&gt;$P$6,$E$18&lt;&gt;$P$8))),0,1)</f>
        <v>0</v>
      </c>
      <c r="AD76" s="158">
        <f>IF($E$10&gt;=20000000,1,0)</f>
        <v>0</v>
      </c>
      <c r="AE76" s="158">
        <f>SUM(AB76:AD76)+Y76</f>
        <v>1</v>
      </c>
      <c r="AF76" s="197" t="s">
        <v>127</v>
      </c>
    </row>
    <row r="77" spans="1:32" ht="12.75" customHeight="1" thickBot="1" x14ac:dyDescent="0.3">
      <c r="A77" s="97"/>
      <c r="B77" s="148">
        <f t="shared" si="9"/>
        <v>16</v>
      </c>
      <c r="C77" s="150" t="e">
        <f t="shared" si="11"/>
        <v>#VALUE!</v>
      </c>
      <c r="D77" s="150" t="e">
        <f t="shared" si="8"/>
        <v>#VALUE!</v>
      </c>
      <c r="E77" s="150" t="e">
        <f t="shared" si="12"/>
        <v>#VALUE!</v>
      </c>
      <c r="F77" s="317" t="e">
        <f t="shared" si="10"/>
        <v>#VALUE!</v>
      </c>
      <c r="G77" s="318"/>
      <c r="H77" s="318"/>
      <c r="I77" s="283"/>
      <c r="J77" s="252"/>
      <c r="K77" s="240"/>
      <c r="L77" s="240"/>
      <c r="M77" s="240">
        <f t="shared" si="6"/>
        <v>342</v>
      </c>
      <c r="N77" s="253" t="e">
        <f t="shared" si="7"/>
        <v>#VALUE!</v>
      </c>
      <c r="O77" s="239"/>
      <c r="Y77" s="158">
        <f t="shared" ref="Y77:Y84" si="19">IF(AA77=$E$6,1,0)</f>
        <v>0</v>
      </c>
      <c r="Z77" s="230" t="s">
        <v>24</v>
      </c>
      <c r="AA77" s="220" t="s">
        <v>53</v>
      </c>
      <c r="AB77" s="158">
        <f t="shared" si="18"/>
        <v>0</v>
      </c>
      <c r="AC77" s="257">
        <f>IF(OR(AND($E$9&gt;=0.15,OR($E$18=$P$6,$E$18=$P$8)),AND($E$9&gt;=0.2,AND($E$18&lt;&gt;$P$6,$E$18&lt;&gt;$P$8))),0,1)</f>
        <v>0</v>
      </c>
      <c r="AD77" s="158">
        <f>IF($E$10&gt;=10000000,1,0)</f>
        <v>1</v>
      </c>
      <c r="AE77" s="158">
        <f t="shared" ref="AE77:AE83" si="20">SUM(AB77:AD77)+Y77</f>
        <v>1</v>
      </c>
      <c r="AF77" s="197" t="s">
        <v>127</v>
      </c>
    </row>
    <row r="78" spans="1:32" ht="12.75" customHeight="1" thickBot="1" x14ac:dyDescent="0.3">
      <c r="A78" s="97"/>
      <c r="B78" s="148">
        <f t="shared" si="9"/>
        <v>17</v>
      </c>
      <c r="C78" s="150" t="e">
        <f t="shared" si="11"/>
        <v>#VALUE!</v>
      </c>
      <c r="D78" s="150" t="e">
        <f t="shared" si="8"/>
        <v>#VALUE!</v>
      </c>
      <c r="E78" s="150" t="e">
        <f t="shared" si="12"/>
        <v>#VALUE!</v>
      </c>
      <c r="F78" s="317" t="e">
        <f t="shared" si="10"/>
        <v>#VALUE!</v>
      </c>
      <c r="G78" s="318"/>
      <c r="H78" s="318"/>
      <c r="I78" s="283"/>
      <c r="J78" s="252"/>
      <c r="K78" s="240"/>
      <c r="L78" s="240"/>
      <c r="M78" s="240">
        <f t="shared" si="6"/>
        <v>341</v>
      </c>
      <c r="N78" s="253" t="e">
        <f t="shared" si="7"/>
        <v>#VALUE!</v>
      </c>
      <c r="O78" s="239"/>
      <c r="Y78" s="158">
        <f t="shared" si="19"/>
        <v>0</v>
      </c>
      <c r="Z78" s="230" t="s">
        <v>24</v>
      </c>
      <c r="AA78" s="224" t="s">
        <v>51</v>
      </c>
      <c r="AB78" s="158">
        <f t="shared" si="18"/>
        <v>0</v>
      </c>
      <c r="AC78" s="257">
        <f>IF(OR(AND($E$9&gt;=0.15,OR($E$18=$P$6,$E$18=$P$8)),AND($E$9&gt;=0.2,AND($E$18&lt;&gt;$P$6,$E$18&lt;&gt;$P$8))),0,1)</f>
        <v>0</v>
      </c>
      <c r="AD78" s="158">
        <f>IF($E$10&gt;=5000000,1,0)</f>
        <v>1</v>
      </c>
      <c r="AE78" s="158">
        <f t="shared" si="20"/>
        <v>1</v>
      </c>
      <c r="AF78" s="197" t="s">
        <v>127</v>
      </c>
    </row>
    <row r="79" spans="1:32" ht="12.75" customHeight="1" thickBot="1" x14ac:dyDescent="0.3">
      <c r="A79" s="97"/>
      <c r="B79" s="148">
        <f t="shared" si="9"/>
        <v>18</v>
      </c>
      <c r="C79" s="150" t="e">
        <f t="shared" si="11"/>
        <v>#VALUE!</v>
      </c>
      <c r="D79" s="150" t="e">
        <f t="shared" si="8"/>
        <v>#VALUE!</v>
      </c>
      <c r="E79" s="150" t="e">
        <f t="shared" si="12"/>
        <v>#VALUE!</v>
      </c>
      <c r="F79" s="317" t="e">
        <f t="shared" si="10"/>
        <v>#VALUE!</v>
      </c>
      <c r="G79" s="318"/>
      <c r="H79" s="318"/>
      <c r="I79" s="283"/>
      <c r="J79" s="252"/>
      <c r="K79" s="240"/>
      <c r="L79" s="240"/>
      <c r="M79" s="240">
        <f t="shared" si="6"/>
        <v>340</v>
      </c>
      <c r="N79" s="253" t="e">
        <f t="shared" si="7"/>
        <v>#VALUE!</v>
      </c>
      <c r="O79" s="239"/>
      <c r="Y79" s="158">
        <f t="shared" si="19"/>
        <v>1</v>
      </c>
      <c r="Z79" s="237" t="s">
        <v>101</v>
      </c>
      <c r="AA79" s="220" t="s">
        <v>52</v>
      </c>
      <c r="AB79" s="158">
        <f t="shared" si="18"/>
        <v>0</v>
      </c>
      <c r="AC79" s="158">
        <f t="shared" ref="AC79:AC84" si="21">IF($E$9&gt;=0.2,0,1)</f>
        <v>0</v>
      </c>
      <c r="AD79" s="158">
        <f t="shared" ref="AD79" si="22">IF($E$10&gt;=20000000,1,0)</f>
        <v>0</v>
      </c>
      <c r="AE79" s="158">
        <f t="shared" si="20"/>
        <v>1</v>
      </c>
      <c r="AF79" s="197" t="s">
        <v>122</v>
      </c>
    </row>
    <row r="80" spans="1:32" ht="12.75" customHeight="1" thickBot="1" x14ac:dyDescent="0.3">
      <c r="A80" s="97"/>
      <c r="B80" s="148">
        <f t="shared" si="9"/>
        <v>19</v>
      </c>
      <c r="C80" s="150" t="e">
        <f t="shared" si="11"/>
        <v>#VALUE!</v>
      </c>
      <c r="D80" s="150" t="e">
        <f t="shared" si="8"/>
        <v>#VALUE!</v>
      </c>
      <c r="E80" s="150" t="e">
        <f t="shared" si="12"/>
        <v>#VALUE!</v>
      </c>
      <c r="F80" s="317" t="e">
        <f t="shared" si="10"/>
        <v>#VALUE!</v>
      </c>
      <c r="G80" s="318"/>
      <c r="H80" s="318"/>
      <c r="I80" s="283"/>
      <c r="J80" s="252"/>
      <c r="K80" s="240"/>
      <c r="L80" s="240"/>
      <c r="M80" s="240">
        <f t="shared" si="6"/>
        <v>339</v>
      </c>
      <c r="N80" s="253" t="e">
        <f t="shared" si="7"/>
        <v>#VALUE!</v>
      </c>
      <c r="O80" s="239"/>
      <c r="Y80" s="158">
        <f t="shared" si="19"/>
        <v>0</v>
      </c>
      <c r="Z80" s="237" t="s">
        <v>101</v>
      </c>
      <c r="AA80" s="220" t="s">
        <v>53</v>
      </c>
      <c r="AB80" s="158">
        <f t="shared" si="18"/>
        <v>0</v>
      </c>
      <c r="AC80" s="158">
        <f t="shared" si="21"/>
        <v>0</v>
      </c>
      <c r="AD80" s="158">
        <f t="shared" ref="AD80" si="23">IF($E$10&gt;=10000000,1,0)</f>
        <v>1</v>
      </c>
      <c r="AE80" s="158">
        <f t="shared" si="20"/>
        <v>1</v>
      </c>
      <c r="AF80" s="197" t="s">
        <v>122</v>
      </c>
    </row>
    <row r="81" spans="1:32" ht="12.75" customHeight="1" thickBot="1" x14ac:dyDescent="0.3">
      <c r="A81" s="97"/>
      <c r="B81" s="148">
        <f t="shared" si="9"/>
        <v>20</v>
      </c>
      <c r="C81" s="150" t="e">
        <f t="shared" si="11"/>
        <v>#VALUE!</v>
      </c>
      <c r="D81" s="150" t="e">
        <f t="shared" si="8"/>
        <v>#VALUE!</v>
      </c>
      <c r="E81" s="150" t="e">
        <f t="shared" si="12"/>
        <v>#VALUE!</v>
      </c>
      <c r="F81" s="317" t="e">
        <f t="shared" si="10"/>
        <v>#VALUE!</v>
      </c>
      <c r="G81" s="318"/>
      <c r="H81" s="318"/>
      <c r="I81" s="283"/>
      <c r="J81" s="252"/>
      <c r="K81" s="240"/>
      <c r="L81" s="240"/>
      <c r="M81" s="240">
        <f t="shared" si="6"/>
        <v>338</v>
      </c>
      <c r="N81" s="253" t="e">
        <f t="shared" si="7"/>
        <v>#VALUE!</v>
      </c>
      <c r="O81" s="239"/>
      <c r="Y81" s="158">
        <f t="shared" si="19"/>
        <v>0</v>
      </c>
      <c r="Z81" s="237" t="s">
        <v>101</v>
      </c>
      <c r="AA81" s="224" t="s">
        <v>51</v>
      </c>
      <c r="AB81" s="158">
        <f t="shared" si="18"/>
        <v>0</v>
      </c>
      <c r="AC81" s="158">
        <f t="shared" si="21"/>
        <v>0</v>
      </c>
      <c r="AD81" s="158">
        <f t="shared" ref="AD81" si="24">IF($E$10&gt;=5000000,1,0)</f>
        <v>1</v>
      </c>
      <c r="AE81" s="158">
        <f t="shared" si="20"/>
        <v>1</v>
      </c>
      <c r="AF81" s="197" t="s">
        <v>122</v>
      </c>
    </row>
    <row r="82" spans="1:32" ht="12.75" customHeight="1" thickBot="1" x14ac:dyDescent="0.3">
      <c r="A82" s="97"/>
      <c r="B82" s="148">
        <f t="shared" si="9"/>
        <v>21</v>
      </c>
      <c r="C82" s="150" t="e">
        <f t="shared" si="11"/>
        <v>#VALUE!</v>
      </c>
      <c r="D82" s="150" t="e">
        <f t="shared" si="8"/>
        <v>#VALUE!</v>
      </c>
      <c r="E82" s="150" t="e">
        <f t="shared" si="12"/>
        <v>#VALUE!</v>
      </c>
      <c r="F82" s="317" t="e">
        <f t="shared" si="10"/>
        <v>#VALUE!</v>
      </c>
      <c r="G82" s="318"/>
      <c r="H82" s="318"/>
      <c r="I82" s="283"/>
      <c r="J82" s="252"/>
      <c r="K82" s="240"/>
      <c r="L82" s="240"/>
      <c r="M82" s="240">
        <f t="shared" si="6"/>
        <v>337</v>
      </c>
      <c r="N82" s="253" t="e">
        <f t="shared" si="7"/>
        <v>#VALUE!</v>
      </c>
      <c r="O82" s="239"/>
      <c r="Y82" s="158">
        <f>IF(AA82=$E$6,1,0)</f>
        <v>1</v>
      </c>
      <c r="Z82" s="237" t="s">
        <v>102</v>
      </c>
      <c r="AA82" s="220" t="s">
        <v>52</v>
      </c>
      <c r="AB82" s="158">
        <f t="shared" si="18"/>
        <v>0</v>
      </c>
      <c r="AC82" s="158">
        <f t="shared" si="21"/>
        <v>0</v>
      </c>
      <c r="AD82" s="158">
        <f t="shared" ref="AD82" si="25">IF($E$10&gt;=20000000,1,0)</f>
        <v>0</v>
      </c>
      <c r="AE82" s="158">
        <f>SUM(AB82:AD82)+Y82</f>
        <v>1</v>
      </c>
      <c r="AF82" s="197" t="s">
        <v>122</v>
      </c>
    </row>
    <row r="83" spans="1:32" ht="12.75" customHeight="1" thickBot="1" x14ac:dyDescent="0.3">
      <c r="A83" s="97"/>
      <c r="B83" s="148">
        <f t="shared" si="9"/>
        <v>22</v>
      </c>
      <c r="C83" s="150" t="e">
        <f t="shared" si="11"/>
        <v>#VALUE!</v>
      </c>
      <c r="D83" s="150" t="e">
        <f t="shared" si="8"/>
        <v>#VALUE!</v>
      </c>
      <c r="E83" s="150" t="e">
        <f t="shared" si="12"/>
        <v>#VALUE!</v>
      </c>
      <c r="F83" s="317" t="e">
        <f t="shared" si="10"/>
        <v>#VALUE!</v>
      </c>
      <c r="G83" s="318"/>
      <c r="H83" s="318"/>
      <c r="I83" s="283"/>
      <c r="J83" s="252"/>
      <c r="K83" s="240"/>
      <c r="L83" s="240"/>
      <c r="M83" s="240">
        <f t="shared" si="6"/>
        <v>336</v>
      </c>
      <c r="N83" s="253" t="e">
        <f t="shared" si="7"/>
        <v>#VALUE!</v>
      </c>
      <c r="O83" s="239"/>
      <c r="Y83" s="158">
        <f t="shared" si="19"/>
        <v>0</v>
      </c>
      <c r="Z83" s="237" t="s">
        <v>102</v>
      </c>
      <c r="AA83" s="220" t="s">
        <v>53</v>
      </c>
      <c r="AB83" s="158">
        <f t="shared" si="18"/>
        <v>0</v>
      </c>
      <c r="AC83" s="158">
        <f t="shared" si="21"/>
        <v>0</v>
      </c>
      <c r="AD83" s="158">
        <f t="shared" ref="AD83" si="26">IF($E$10&gt;=10000000,1,0)</f>
        <v>1</v>
      </c>
      <c r="AE83" s="158">
        <f t="shared" si="20"/>
        <v>1</v>
      </c>
      <c r="AF83" s="197" t="s">
        <v>122</v>
      </c>
    </row>
    <row r="84" spans="1:32" ht="12.75" customHeight="1" x14ac:dyDescent="0.25">
      <c r="A84" s="97"/>
      <c r="B84" s="148">
        <f t="shared" si="9"/>
        <v>23</v>
      </c>
      <c r="C84" s="150" t="e">
        <f t="shared" si="11"/>
        <v>#VALUE!</v>
      </c>
      <c r="D84" s="150" t="e">
        <f t="shared" si="8"/>
        <v>#VALUE!</v>
      </c>
      <c r="E84" s="150" t="e">
        <f t="shared" si="12"/>
        <v>#VALUE!</v>
      </c>
      <c r="F84" s="317" t="e">
        <f t="shared" si="10"/>
        <v>#VALUE!</v>
      </c>
      <c r="G84" s="318"/>
      <c r="H84" s="318"/>
      <c r="I84" s="283"/>
      <c r="J84" s="252"/>
      <c r="K84" s="240"/>
      <c r="L84" s="240"/>
      <c r="M84" s="240">
        <f t="shared" si="6"/>
        <v>335</v>
      </c>
      <c r="N84" s="253" t="e">
        <f t="shared" si="7"/>
        <v>#VALUE!</v>
      </c>
      <c r="O84" s="239"/>
      <c r="Y84" s="158">
        <f t="shared" si="19"/>
        <v>0</v>
      </c>
      <c r="Z84" s="237" t="s">
        <v>102</v>
      </c>
      <c r="AA84" s="224" t="s">
        <v>51</v>
      </c>
      <c r="AB84" s="158">
        <f t="shared" si="18"/>
        <v>0</v>
      </c>
      <c r="AC84" s="158">
        <f t="shared" si="21"/>
        <v>0</v>
      </c>
      <c r="AD84" s="158">
        <f t="shared" ref="AD84" si="27">IF($E$10&gt;=5000000,1,0)</f>
        <v>1</v>
      </c>
      <c r="AE84" s="158">
        <f>SUM(AB84:AD84)+Y84</f>
        <v>1</v>
      </c>
      <c r="AF84" s="197" t="s">
        <v>122</v>
      </c>
    </row>
    <row r="85" spans="1:32" ht="12.75" customHeight="1" x14ac:dyDescent="0.2">
      <c r="A85" s="97"/>
      <c r="B85" s="148">
        <f t="shared" si="9"/>
        <v>24</v>
      </c>
      <c r="C85" s="150" t="e">
        <f t="shared" si="11"/>
        <v>#VALUE!</v>
      </c>
      <c r="D85" s="150" t="e">
        <f t="shared" si="8"/>
        <v>#VALUE!</v>
      </c>
      <c r="E85" s="150" t="e">
        <f t="shared" si="12"/>
        <v>#VALUE!</v>
      </c>
      <c r="F85" s="317" t="e">
        <f t="shared" si="10"/>
        <v>#VALUE!</v>
      </c>
      <c r="G85" s="318"/>
      <c r="H85" s="318"/>
      <c r="I85" s="283"/>
      <c r="J85" s="252"/>
      <c r="K85" s="240"/>
      <c r="L85" s="240"/>
      <c r="M85" s="240">
        <f t="shared" si="6"/>
        <v>334</v>
      </c>
      <c r="N85" s="253" t="e">
        <f t="shared" si="7"/>
        <v>#VALUE!</v>
      </c>
      <c r="O85" s="239"/>
    </row>
    <row r="86" spans="1:32" ht="12.75" customHeight="1" x14ac:dyDescent="0.2">
      <c r="A86" s="97"/>
      <c r="B86" s="148">
        <f t="shared" si="9"/>
        <v>25</v>
      </c>
      <c r="C86" s="150" t="e">
        <f t="shared" si="11"/>
        <v>#VALUE!</v>
      </c>
      <c r="D86" s="150" t="e">
        <f t="shared" si="8"/>
        <v>#VALUE!</v>
      </c>
      <c r="E86" s="150" t="e">
        <f t="shared" si="12"/>
        <v>#VALUE!</v>
      </c>
      <c r="F86" s="317" t="e">
        <f t="shared" si="10"/>
        <v>#VALUE!</v>
      </c>
      <c r="G86" s="318"/>
      <c r="H86" s="318"/>
      <c r="I86" s="283"/>
      <c r="J86" s="252"/>
      <c r="K86" s="240"/>
      <c r="L86" s="240"/>
      <c r="M86" s="240">
        <f t="shared" si="6"/>
        <v>333</v>
      </c>
      <c r="N86" s="253" t="e">
        <f t="shared" si="7"/>
        <v>#VALUE!</v>
      </c>
      <c r="O86" s="239"/>
    </row>
    <row r="87" spans="1:32" ht="12.75" customHeight="1" x14ac:dyDescent="0.2">
      <c r="A87" s="97"/>
      <c r="B87" s="148">
        <f t="shared" si="9"/>
        <v>26</v>
      </c>
      <c r="C87" s="150" t="e">
        <f t="shared" si="11"/>
        <v>#VALUE!</v>
      </c>
      <c r="D87" s="150" t="e">
        <f t="shared" si="8"/>
        <v>#VALUE!</v>
      </c>
      <c r="E87" s="150" t="e">
        <f t="shared" si="12"/>
        <v>#VALUE!</v>
      </c>
      <c r="F87" s="317" t="e">
        <f t="shared" si="10"/>
        <v>#VALUE!</v>
      </c>
      <c r="G87" s="318"/>
      <c r="H87" s="318"/>
      <c r="I87" s="283"/>
      <c r="J87" s="252"/>
      <c r="K87" s="240"/>
      <c r="L87" s="240"/>
      <c r="M87" s="240">
        <f t="shared" si="6"/>
        <v>332</v>
      </c>
      <c r="N87" s="253" t="e">
        <f t="shared" si="7"/>
        <v>#VALUE!</v>
      </c>
      <c r="O87" s="239"/>
    </row>
    <row r="88" spans="1:32" ht="12.75" customHeight="1" x14ac:dyDescent="0.2">
      <c r="A88" s="97"/>
      <c r="B88" s="148">
        <f t="shared" si="9"/>
        <v>27</v>
      </c>
      <c r="C88" s="150" t="e">
        <f t="shared" si="11"/>
        <v>#VALUE!</v>
      </c>
      <c r="D88" s="150" t="e">
        <f t="shared" si="8"/>
        <v>#VALUE!</v>
      </c>
      <c r="E88" s="150" t="e">
        <f t="shared" si="12"/>
        <v>#VALUE!</v>
      </c>
      <c r="F88" s="317" t="e">
        <f t="shared" si="10"/>
        <v>#VALUE!</v>
      </c>
      <c r="G88" s="318"/>
      <c r="H88" s="318"/>
      <c r="I88" s="283"/>
      <c r="J88" s="252"/>
      <c r="K88" s="240"/>
      <c r="L88" s="240"/>
      <c r="M88" s="240">
        <f t="shared" si="6"/>
        <v>331</v>
      </c>
      <c r="N88" s="253" t="e">
        <f t="shared" si="7"/>
        <v>#VALUE!</v>
      </c>
      <c r="O88" s="239"/>
    </row>
    <row r="89" spans="1:32" ht="12.75" customHeight="1" x14ac:dyDescent="0.2">
      <c r="A89" s="97"/>
      <c r="B89" s="148">
        <f t="shared" si="9"/>
        <v>28</v>
      </c>
      <c r="C89" s="150" t="e">
        <f t="shared" si="11"/>
        <v>#VALUE!</v>
      </c>
      <c r="D89" s="150" t="e">
        <f t="shared" si="8"/>
        <v>#VALUE!</v>
      </c>
      <c r="E89" s="150" t="e">
        <f t="shared" si="12"/>
        <v>#VALUE!</v>
      </c>
      <c r="F89" s="317" t="e">
        <f t="shared" si="10"/>
        <v>#VALUE!</v>
      </c>
      <c r="G89" s="318"/>
      <c r="H89" s="318"/>
      <c r="I89" s="283"/>
      <c r="J89" s="252"/>
      <c r="K89" s="240"/>
      <c r="L89" s="240"/>
      <c r="M89" s="240">
        <f t="shared" si="6"/>
        <v>330</v>
      </c>
      <c r="N89" s="253" t="e">
        <f t="shared" si="7"/>
        <v>#VALUE!</v>
      </c>
      <c r="O89" s="239"/>
    </row>
    <row r="90" spans="1:32" ht="12.75" customHeight="1" x14ac:dyDescent="0.2">
      <c r="A90" s="97"/>
      <c r="B90" s="148">
        <f t="shared" si="9"/>
        <v>29</v>
      </c>
      <c r="C90" s="150" t="e">
        <f t="shared" si="11"/>
        <v>#VALUE!</v>
      </c>
      <c r="D90" s="150" t="e">
        <f t="shared" si="8"/>
        <v>#VALUE!</v>
      </c>
      <c r="E90" s="150" t="e">
        <f t="shared" si="12"/>
        <v>#VALUE!</v>
      </c>
      <c r="F90" s="317" t="e">
        <f t="shared" si="10"/>
        <v>#VALUE!</v>
      </c>
      <c r="G90" s="318"/>
      <c r="H90" s="318"/>
      <c r="I90" s="283"/>
      <c r="J90" s="252"/>
      <c r="K90" s="240"/>
      <c r="L90" s="240"/>
      <c r="M90" s="240">
        <f t="shared" si="6"/>
        <v>329</v>
      </c>
      <c r="N90" s="253" t="e">
        <f t="shared" si="7"/>
        <v>#VALUE!</v>
      </c>
      <c r="O90" s="239"/>
    </row>
    <row r="91" spans="1:32" x14ac:dyDescent="0.2">
      <c r="A91" s="97"/>
      <c r="B91" s="148">
        <f t="shared" si="9"/>
        <v>30</v>
      </c>
      <c r="C91" s="150" t="e">
        <f t="shared" si="11"/>
        <v>#VALUE!</v>
      </c>
      <c r="D91" s="150" t="e">
        <f t="shared" si="8"/>
        <v>#VALUE!</v>
      </c>
      <c r="E91" s="150" t="e">
        <f t="shared" si="12"/>
        <v>#VALUE!</v>
      </c>
      <c r="F91" s="317" t="e">
        <f t="shared" si="10"/>
        <v>#VALUE!</v>
      </c>
      <c r="G91" s="318"/>
      <c r="H91" s="318"/>
      <c r="I91" s="283"/>
      <c r="J91" s="252"/>
      <c r="K91" s="240"/>
      <c r="L91" s="240"/>
      <c r="M91" s="240">
        <f t="shared" si="6"/>
        <v>328</v>
      </c>
      <c r="N91" s="253" t="e">
        <f t="shared" si="7"/>
        <v>#VALUE!</v>
      </c>
      <c r="O91" s="239"/>
    </row>
    <row r="92" spans="1:32" x14ac:dyDescent="0.2">
      <c r="A92" s="97"/>
      <c r="B92" s="148">
        <f t="shared" si="9"/>
        <v>31</v>
      </c>
      <c r="C92" s="150" t="e">
        <f t="shared" si="11"/>
        <v>#VALUE!</v>
      </c>
      <c r="D92" s="150" t="e">
        <f t="shared" si="8"/>
        <v>#VALUE!</v>
      </c>
      <c r="E92" s="150" t="e">
        <f t="shared" si="12"/>
        <v>#VALUE!</v>
      </c>
      <c r="F92" s="317" t="e">
        <f t="shared" si="10"/>
        <v>#VALUE!</v>
      </c>
      <c r="G92" s="318"/>
      <c r="H92" s="318"/>
      <c r="I92" s="283"/>
      <c r="J92" s="252"/>
      <c r="K92" s="240"/>
      <c r="L92" s="240"/>
      <c r="M92" s="240">
        <f t="shared" si="6"/>
        <v>327</v>
      </c>
      <c r="N92" s="253" t="e">
        <f t="shared" si="7"/>
        <v>#VALUE!</v>
      </c>
      <c r="O92" s="239"/>
    </row>
    <row r="93" spans="1:32" x14ac:dyDescent="0.2">
      <c r="A93" s="97"/>
      <c r="B93" s="148">
        <f t="shared" si="9"/>
        <v>32</v>
      </c>
      <c r="C93" s="150" t="e">
        <f t="shared" si="11"/>
        <v>#VALUE!</v>
      </c>
      <c r="D93" s="150" t="e">
        <f t="shared" si="8"/>
        <v>#VALUE!</v>
      </c>
      <c r="E93" s="150" t="e">
        <f t="shared" si="12"/>
        <v>#VALUE!</v>
      </c>
      <c r="F93" s="317" t="e">
        <f t="shared" si="10"/>
        <v>#VALUE!</v>
      </c>
      <c r="G93" s="318"/>
      <c r="H93" s="318"/>
      <c r="I93" s="283"/>
      <c r="J93" s="252"/>
      <c r="K93" s="240"/>
      <c r="L93" s="240"/>
      <c r="M93" s="240">
        <f t="shared" si="6"/>
        <v>326</v>
      </c>
      <c r="N93" s="253" t="e">
        <f t="shared" si="7"/>
        <v>#VALUE!</v>
      </c>
      <c r="O93" s="239"/>
    </row>
    <row r="94" spans="1:32" x14ac:dyDescent="0.2">
      <c r="A94" s="97"/>
      <c r="B94" s="148">
        <f t="shared" si="9"/>
        <v>33</v>
      </c>
      <c r="C94" s="150" t="e">
        <f t="shared" si="11"/>
        <v>#VALUE!</v>
      </c>
      <c r="D94" s="150" t="e">
        <f t="shared" si="8"/>
        <v>#VALUE!</v>
      </c>
      <c r="E94" s="150" t="e">
        <f t="shared" si="12"/>
        <v>#VALUE!</v>
      </c>
      <c r="F94" s="317" t="e">
        <f t="shared" si="10"/>
        <v>#VALUE!</v>
      </c>
      <c r="G94" s="318"/>
      <c r="H94" s="318"/>
      <c r="I94" s="283"/>
      <c r="J94" s="252"/>
      <c r="K94" s="240"/>
      <c r="L94" s="240"/>
      <c r="M94" s="240">
        <f t="shared" si="6"/>
        <v>325</v>
      </c>
      <c r="N94" s="253" t="e">
        <f t="shared" si="7"/>
        <v>#VALUE!</v>
      </c>
      <c r="O94" s="239"/>
    </row>
    <row r="95" spans="1:32" x14ac:dyDescent="0.2">
      <c r="A95" s="97"/>
      <c r="B95" s="148">
        <f t="shared" si="9"/>
        <v>34</v>
      </c>
      <c r="C95" s="150" t="e">
        <f t="shared" si="11"/>
        <v>#VALUE!</v>
      </c>
      <c r="D95" s="150" t="e">
        <f t="shared" si="8"/>
        <v>#VALUE!</v>
      </c>
      <c r="E95" s="150" t="e">
        <f t="shared" si="12"/>
        <v>#VALUE!</v>
      </c>
      <c r="F95" s="317" t="e">
        <f t="shared" si="10"/>
        <v>#VALUE!</v>
      </c>
      <c r="G95" s="318"/>
      <c r="H95" s="318"/>
      <c r="I95" s="283"/>
      <c r="J95" s="252"/>
      <c r="K95" s="240"/>
      <c r="L95" s="240"/>
      <c r="M95" s="240">
        <f t="shared" si="6"/>
        <v>324</v>
      </c>
      <c r="N95" s="253" t="e">
        <f t="shared" si="7"/>
        <v>#VALUE!</v>
      </c>
      <c r="O95" s="239"/>
    </row>
    <row r="96" spans="1:32" x14ac:dyDescent="0.2">
      <c r="A96" s="97"/>
      <c r="B96" s="148">
        <f t="shared" si="9"/>
        <v>35</v>
      </c>
      <c r="C96" s="150" t="e">
        <f t="shared" si="11"/>
        <v>#VALUE!</v>
      </c>
      <c r="D96" s="150" t="e">
        <f t="shared" si="8"/>
        <v>#VALUE!</v>
      </c>
      <c r="E96" s="150" t="e">
        <f t="shared" si="12"/>
        <v>#VALUE!</v>
      </c>
      <c r="F96" s="317" t="e">
        <f t="shared" si="10"/>
        <v>#VALUE!</v>
      </c>
      <c r="G96" s="318"/>
      <c r="H96" s="318"/>
      <c r="I96" s="283"/>
      <c r="J96" s="252"/>
      <c r="K96" s="240"/>
      <c r="L96" s="240"/>
      <c r="M96" s="240">
        <f t="shared" si="6"/>
        <v>323</v>
      </c>
      <c r="N96" s="253" t="e">
        <f t="shared" si="7"/>
        <v>#VALUE!</v>
      </c>
      <c r="O96" s="239"/>
    </row>
    <row r="97" spans="1:15" x14ac:dyDescent="0.2">
      <c r="A97" s="97"/>
      <c r="B97" s="148">
        <f t="shared" si="9"/>
        <v>36</v>
      </c>
      <c r="C97" s="150" t="e">
        <f t="shared" si="11"/>
        <v>#VALUE!</v>
      </c>
      <c r="D97" s="150" t="e">
        <f t="shared" si="8"/>
        <v>#VALUE!</v>
      </c>
      <c r="E97" s="150" t="e">
        <f t="shared" si="12"/>
        <v>#VALUE!</v>
      </c>
      <c r="F97" s="317" t="e">
        <f t="shared" si="10"/>
        <v>#VALUE!</v>
      </c>
      <c r="G97" s="318"/>
      <c r="H97" s="318"/>
      <c r="I97" s="283"/>
      <c r="J97" s="252"/>
      <c r="K97" s="240"/>
      <c r="L97" s="240"/>
      <c r="M97" s="240">
        <f t="shared" si="6"/>
        <v>322</v>
      </c>
      <c r="N97" s="253" t="e">
        <f t="shared" si="7"/>
        <v>#VALUE!</v>
      </c>
      <c r="O97" s="239"/>
    </row>
    <row r="98" spans="1:15" x14ac:dyDescent="0.2">
      <c r="A98" s="97"/>
      <c r="B98" s="148">
        <f t="shared" si="9"/>
        <v>37</v>
      </c>
      <c r="C98" s="150" t="e">
        <f t="shared" si="11"/>
        <v>#VALUE!</v>
      </c>
      <c r="D98" s="150" t="e">
        <f t="shared" si="8"/>
        <v>#VALUE!</v>
      </c>
      <c r="E98" s="150" t="e">
        <f t="shared" si="12"/>
        <v>#VALUE!</v>
      </c>
      <c r="F98" s="317" t="e">
        <f t="shared" si="10"/>
        <v>#VALUE!</v>
      </c>
      <c r="G98" s="318"/>
      <c r="H98" s="318"/>
      <c r="I98" s="283"/>
      <c r="J98" s="252"/>
      <c r="K98" s="240"/>
      <c r="L98" s="240"/>
      <c r="M98" s="240">
        <f t="shared" si="6"/>
        <v>321</v>
      </c>
      <c r="N98" s="253" t="e">
        <f t="shared" si="7"/>
        <v>#VALUE!</v>
      </c>
      <c r="O98" s="239"/>
    </row>
    <row r="99" spans="1:15" x14ac:dyDescent="0.2">
      <c r="A99" s="97"/>
      <c r="B99" s="148">
        <f t="shared" si="9"/>
        <v>38</v>
      </c>
      <c r="C99" s="150" t="e">
        <f t="shared" si="11"/>
        <v>#VALUE!</v>
      </c>
      <c r="D99" s="150" t="e">
        <f t="shared" si="8"/>
        <v>#VALUE!</v>
      </c>
      <c r="E99" s="150" t="e">
        <f t="shared" si="12"/>
        <v>#VALUE!</v>
      </c>
      <c r="F99" s="317" t="e">
        <f t="shared" si="10"/>
        <v>#VALUE!</v>
      </c>
      <c r="G99" s="318"/>
      <c r="H99" s="318"/>
      <c r="I99" s="283"/>
      <c r="J99" s="252"/>
      <c r="K99" s="240"/>
      <c r="L99" s="240"/>
      <c r="M99" s="240">
        <f t="shared" si="6"/>
        <v>320</v>
      </c>
      <c r="N99" s="253" t="e">
        <f t="shared" si="7"/>
        <v>#VALUE!</v>
      </c>
      <c r="O99" s="239"/>
    </row>
    <row r="100" spans="1:15" x14ac:dyDescent="0.2">
      <c r="A100" s="97"/>
      <c r="B100" s="148">
        <f t="shared" si="9"/>
        <v>39</v>
      </c>
      <c r="C100" s="150" t="e">
        <f t="shared" si="11"/>
        <v>#VALUE!</v>
      </c>
      <c r="D100" s="150" t="e">
        <f t="shared" si="8"/>
        <v>#VALUE!</v>
      </c>
      <c r="E100" s="150" t="e">
        <f t="shared" si="12"/>
        <v>#VALUE!</v>
      </c>
      <c r="F100" s="317" t="e">
        <f t="shared" si="10"/>
        <v>#VALUE!</v>
      </c>
      <c r="G100" s="318"/>
      <c r="H100" s="318"/>
      <c r="I100" s="283"/>
      <c r="J100" s="252"/>
      <c r="K100" s="240"/>
      <c r="L100" s="240"/>
      <c r="M100" s="240">
        <f t="shared" si="6"/>
        <v>319</v>
      </c>
      <c r="N100" s="253" t="e">
        <f t="shared" si="7"/>
        <v>#VALUE!</v>
      </c>
      <c r="O100" s="239"/>
    </row>
    <row r="101" spans="1:15" x14ac:dyDescent="0.2">
      <c r="A101" s="97"/>
      <c r="B101" s="148">
        <f t="shared" si="9"/>
        <v>40</v>
      </c>
      <c r="C101" s="150" t="e">
        <f t="shared" si="11"/>
        <v>#VALUE!</v>
      </c>
      <c r="D101" s="150" t="e">
        <f t="shared" si="8"/>
        <v>#VALUE!</v>
      </c>
      <c r="E101" s="150" t="e">
        <f t="shared" si="12"/>
        <v>#VALUE!</v>
      </c>
      <c r="F101" s="317" t="e">
        <f t="shared" si="10"/>
        <v>#VALUE!</v>
      </c>
      <c r="G101" s="318"/>
      <c r="H101" s="318"/>
      <c r="I101" s="283"/>
      <c r="J101" s="252"/>
      <c r="K101" s="240"/>
      <c r="L101" s="240"/>
      <c r="M101" s="240">
        <f t="shared" si="6"/>
        <v>318</v>
      </c>
      <c r="N101" s="253" t="e">
        <f t="shared" si="7"/>
        <v>#VALUE!</v>
      </c>
      <c r="O101" s="239"/>
    </row>
    <row r="102" spans="1:15" x14ac:dyDescent="0.2">
      <c r="A102" s="97"/>
      <c r="B102" s="148">
        <f t="shared" si="9"/>
        <v>41</v>
      </c>
      <c r="C102" s="150" t="e">
        <f t="shared" si="11"/>
        <v>#VALUE!</v>
      </c>
      <c r="D102" s="150" t="e">
        <f t="shared" si="8"/>
        <v>#VALUE!</v>
      </c>
      <c r="E102" s="150" t="e">
        <f t="shared" si="12"/>
        <v>#VALUE!</v>
      </c>
      <c r="F102" s="317" t="e">
        <f t="shared" si="10"/>
        <v>#VALUE!</v>
      </c>
      <c r="G102" s="318"/>
      <c r="H102" s="318"/>
      <c r="I102" s="283"/>
      <c r="J102" s="252"/>
      <c r="K102" s="240"/>
      <c r="L102" s="240"/>
      <c r="M102" s="240">
        <f t="shared" si="6"/>
        <v>317</v>
      </c>
      <c r="N102" s="253" t="e">
        <f t="shared" si="7"/>
        <v>#VALUE!</v>
      </c>
      <c r="O102" s="239"/>
    </row>
    <row r="103" spans="1:15" x14ac:dyDescent="0.2">
      <c r="A103" s="97"/>
      <c r="B103" s="148">
        <f t="shared" si="9"/>
        <v>42</v>
      </c>
      <c r="C103" s="150" t="e">
        <f t="shared" si="11"/>
        <v>#VALUE!</v>
      </c>
      <c r="D103" s="150" t="e">
        <f t="shared" si="8"/>
        <v>#VALUE!</v>
      </c>
      <c r="E103" s="150" t="e">
        <f t="shared" si="12"/>
        <v>#VALUE!</v>
      </c>
      <c r="F103" s="317" t="e">
        <f t="shared" si="10"/>
        <v>#VALUE!</v>
      </c>
      <c r="G103" s="318"/>
      <c r="H103" s="318"/>
      <c r="I103" s="283"/>
      <c r="J103" s="252"/>
      <c r="K103" s="240"/>
      <c r="L103" s="240"/>
      <c r="M103" s="240">
        <f t="shared" si="6"/>
        <v>316</v>
      </c>
      <c r="N103" s="253" t="e">
        <f t="shared" si="7"/>
        <v>#VALUE!</v>
      </c>
      <c r="O103" s="239"/>
    </row>
    <row r="104" spans="1:15" x14ac:dyDescent="0.2">
      <c r="A104" s="97"/>
      <c r="B104" s="148">
        <f t="shared" si="9"/>
        <v>43</v>
      </c>
      <c r="C104" s="150" t="e">
        <f t="shared" si="11"/>
        <v>#VALUE!</v>
      </c>
      <c r="D104" s="150" t="e">
        <f t="shared" si="8"/>
        <v>#VALUE!</v>
      </c>
      <c r="E104" s="150" t="e">
        <f t="shared" si="12"/>
        <v>#VALUE!</v>
      </c>
      <c r="F104" s="317" t="e">
        <f t="shared" si="10"/>
        <v>#VALUE!</v>
      </c>
      <c r="G104" s="318"/>
      <c r="H104" s="318"/>
      <c r="I104" s="283"/>
      <c r="J104" s="252"/>
      <c r="K104" s="240"/>
      <c r="L104" s="240"/>
      <c r="M104" s="240">
        <f t="shared" si="6"/>
        <v>315</v>
      </c>
      <c r="N104" s="253" t="e">
        <f t="shared" si="7"/>
        <v>#VALUE!</v>
      </c>
      <c r="O104" s="239"/>
    </row>
    <row r="105" spans="1:15" x14ac:dyDescent="0.2">
      <c r="A105" s="97"/>
      <c r="B105" s="148">
        <f t="shared" si="9"/>
        <v>44</v>
      </c>
      <c r="C105" s="150" t="e">
        <f t="shared" si="11"/>
        <v>#VALUE!</v>
      </c>
      <c r="D105" s="150" t="e">
        <f t="shared" si="8"/>
        <v>#VALUE!</v>
      </c>
      <c r="E105" s="150" t="e">
        <f t="shared" si="12"/>
        <v>#VALUE!</v>
      </c>
      <c r="F105" s="317" t="e">
        <f t="shared" si="10"/>
        <v>#VALUE!</v>
      </c>
      <c r="G105" s="318"/>
      <c r="H105" s="318"/>
      <c r="I105" s="283"/>
      <c r="J105" s="252"/>
      <c r="K105" s="240"/>
      <c r="L105" s="240"/>
      <c r="M105" s="240">
        <f t="shared" si="6"/>
        <v>314</v>
      </c>
      <c r="N105" s="253" t="e">
        <f t="shared" si="7"/>
        <v>#VALUE!</v>
      </c>
      <c r="O105" s="239"/>
    </row>
    <row r="106" spans="1:15" x14ac:dyDescent="0.2">
      <c r="A106" s="97"/>
      <c r="B106" s="148">
        <f t="shared" si="9"/>
        <v>45</v>
      </c>
      <c r="C106" s="150" t="e">
        <f t="shared" si="11"/>
        <v>#VALUE!</v>
      </c>
      <c r="D106" s="150" t="e">
        <f t="shared" si="8"/>
        <v>#VALUE!</v>
      </c>
      <c r="E106" s="150" t="e">
        <f t="shared" si="12"/>
        <v>#VALUE!</v>
      </c>
      <c r="F106" s="317" t="e">
        <f t="shared" si="10"/>
        <v>#VALUE!</v>
      </c>
      <c r="G106" s="318"/>
      <c r="H106" s="318"/>
      <c r="I106" s="283"/>
      <c r="J106" s="252"/>
      <c r="K106" s="240"/>
      <c r="L106" s="240"/>
      <c r="M106" s="240">
        <f t="shared" si="6"/>
        <v>313</v>
      </c>
      <c r="N106" s="253" t="e">
        <f t="shared" si="7"/>
        <v>#VALUE!</v>
      </c>
      <c r="O106" s="239"/>
    </row>
    <row r="107" spans="1:15" x14ac:dyDescent="0.2">
      <c r="A107" s="97"/>
      <c r="B107" s="148">
        <f t="shared" si="9"/>
        <v>46</v>
      </c>
      <c r="C107" s="150" t="e">
        <f t="shared" si="11"/>
        <v>#VALUE!</v>
      </c>
      <c r="D107" s="150" t="e">
        <f t="shared" si="8"/>
        <v>#VALUE!</v>
      </c>
      <c r="E107" s="150" t="e">
        <f t="shared" si="12"/>
        <v>#VALUE!</v>
      </c>
      <c r="F107" s="317" t="e">
        <f t="shared" si="10"/>
        <v>#VALUE!</v>
      </c>
      <c r="G107" s="318"/>
      <c r="H107" s="318"/>
      <c r="I107" s="283"/>
      <c r="J107" s="252"/>
      <c r="K107" s="240"/>
      <c r="L107" s="240"/>
      <c r="M107" s="240">
        <f t="shared" si="6"/>
        <v>312</v>
      </c>
      <c r="N107" s="253" t="e">
        <f t="shared" si="7"/>
        <v>#VALUE!</v>
      </c>
      <c r="O107" s="239"/>
    </row>
    <row r="108" spans="1:15" x14ac:dyDescent="0.2">
      <c r="A108" s="97"/>
      <c r="B108" s="148">
        <f t="shared" si="9"/>
        <v>47</v>
      </c>
      <c r="C108" s="150" t="e">
        <f t="shared" si="11"/>
        <v>#VALUE!</v>
      </c>
      <c r="D108" s="150" t="e">
        <f t="shared" si="8"/>
        <v>#VALUE!</v>
      </c>
      <c r="E108" s="150" t="e">
        <f t="shared" si="12"/>
        <v>#VALUE!</v>
      </c>
      <c r="F108" s="317" t="e">
        <f t="shared" si="10"/>
        <v>#VALUE!</v>
      </c>
      <c r="G108" s="318"/>
      <c r="H108" s="318"/>
      <c r="I108" s="283"/>
      <c r="J108" s="252"/>
      <c r="K108" s="240"/>
      <c r="L108" s="240"/>
      <c r="M108" s="240">
        <f t="shared" si="6"/>
        <v>311</v>
      </c>
      <c r="N108" s="253" t="e">
        <f t="shared" si="7"/>
        <v>#VALUE!</v>
      </c>
      <c r="O108" s="239"/>
    </row>
    <row r="109" spans="1:15" x14ac:dyDescent="0.2">
      <c r="A109" s="97"/>
      <c r="B109" s="148">
        <f t="shared" si="9"/>
        <v>48</v>
      </c>
      <c r="C109" s="150" t="e">
        <f t="shared" si="11"/>
        <v>#VALUE!</v>
      </c>
      <c r="D109" s="150" t="e">
        <f t="shared" si="8"/>
        <v>#VALUE!</v>
      </c>
      <c r="E109" s="150" t="e">
        <f t="shared" si="12"/>
        <v>#VALUE!</v>
      </c>
      <c r="F109" s="317" t="e">
        <f t="shared" si="10"/>
        <v>#VALUE!</v>
      </c>
      <c r="G109" s="318"/>
      <c r="H109" s="318"/>
      <c r="I109" s="283"/>
      <c r="J109" s="252"/>
      <c r="K109" s="240"/>
      <c r="L109" s="240"/>
      <c r="M109" s="240">
        <f t="shared" si="6"/>
        <v>310</v>
      </c>
      <c r="N109" s="253" t="e">
        <f t="shared" si="7"/>
        <v>#VALUE!</v>
      </c>
      <c r="O109" s="239"/>
    </row>
    <row r="110" spans="1:15" x14ac:dyDescent="0.2">
      <c r="A110" s="97"/>
      <c r="B110" s="148">
        <f t="shared" si="9"/>
        <v>49</v>
      </c>
      <c r="C110" s="150" t="e">
        <f t="shared" si="11"/>
        <v>#VALUE!</v>
      </c>
      <c r="D110" s="150" t="e">
        <f t="shared" si="8"/>
        <v>#VALUE!</v>
      </c>
      <c r="E110" s="150" t="e">
        <f t="shared" si="12"/>
        <v>#VALUE!</v>
      </c>
      <c r="F110" s="317" t="e">
        <f t="shared" si="10"/>
        <v>#VALUE!</v>
      </c>
      <c r="G110" s="318"/>
      <c r="H110" s="318"/>
      <c r="I110" s="283"/>
      <c r="J110" s="252"/>
      <c r="K110" s="240"/>
      <c r="L110" s="240"/>
      <c r="M110" s="240">
        <f t="shared" si="6"/>
        <v>309</v>
      </c>
      <c r="N110" s="253" t="e">
        <f t="shared" si="7"/>
        <v>#VALUE!</v>
      </c>
      <c r="O110" s="239"/>
    </row>
    <row r="111" spans="1:15" x14ac:dyDescent="0.2">
      <c r="A111" s="97"/>
      <c r="B111" s="148">
        <f t="shared" si="9"/>
        <v>50</v>
      </c>
      <c r="C111" s="150" t="e">
        <f t="shared" si="11"/>
        <v>#VALUE!</v>
      </c>
      <c r="D111" s="150" t="e">
        <f t="shared" si="8"/>
        <v>#VALUE!</v>
      </c>
      <c r="E111" s="150" t="e">
        <f t="shared" si="12"/>
        <v>#VALUE!</v>
      </c>
      <c r="F111" s="317" t="e">
        <f t="shared" si="10"/>
        <v>#VALUE!</v>
      </c>
      <c r="G111" s="318"/>
      <c r="H111" s="318"/>
      <c r="I111" s="283"/>
      <c r="J111" s="252"/>
      <c r="K111" s="240"/>
      <c r="L111" s="240"/>
      <c r="M111" s="240">
        <f t="shared" si="6"/>
        <v>308</v>
      </c>
      <c r="N111" s="253" t="e">
        <f t="shared" si="7"/>
        <v>#VALUE!</v>
      </c>
      <c r="O111" s="239"/>
    </row>
    <row r="112" spans="1:15" x14ac:dyDescent="0.2">
      <c r="A112" s="97"/>
      <c r="B112" s="148">
        <f t="shared" si="9"/>
        <v>51</v>
      </c>
      <c r="C112" s="150" t="e">
        <f t="shared" si="11"/>
        <v>#VALUE!</v>
      </c>
      <c r="D112" s="150" t="e">
        <f t="shared" si="8"/>
        <v>#VALUE!</v>
      </c>
      <c r="E112" s="150" t="e">
        <f t="shared" si="12"/>
        <v>#VALUE!</v>
      </c>
      <c r="F112" s="317" t="e">
        <f t="shared" si="10"/>
        <v>#VALUE!</v>
      </c>
      <c r="G112" s="318"/>
      <c r="H112" s="318"/>
      <c r="I112" s="283"/>
      <c r="J112" s="252"/>
      <c r="K112" s="240"/>
      <c r="L112" s="240"/>
      <c r="M112" s="240">
        <f t="shared" si="6"/>
        <v>307</v>
      </c>
      <c r="N112" s="253" t="e">
        <f t="shared" si="7"/>
        <v>#VALUE!</v>
      </c>
      <c r="O112" s="239"/>
    </row>
    <row r="113" spans="1:15" x14ac:dyDescent="0.2">
      <c r="A113" s="97"/>
      <c r="B113" s="148">
        <f t="shared" si="9"/>
        <v>52</v>
      </c>
      <c r="C113" s="150" t="e">
        <f t="shared" si="11"/>
        <v>#VALUE!</v>
      </c>
      <c r="D113" s="150" t="e">
        <f t="shared" si="8"/>
        <v>#VALUE!</v>
      </c>
      <c r="E113" s="150" t="e">
        <f t="shared" si="12"/>
        <v>#VALUE!</v>
      </c>
      <c r="F113" s="317" t="e">
        <f t="shared" si="10"/>
        <v>#VALUE!</v>
      </c>
      <c r="G113" s="318"/>
      <c r="H113" s="318"/>
      <c r="I113" s="283"/>
      <c r="J113" s="252"/>
      <c r="K113" s="240"/>
      <c r="L113" s="240"/>
      <c r="M113" s="240">
        <f t="shared" si="6"/>
        <v>306</v>
      </c>
      <c r="N113" s="253" t="e">
        <f t="shared" si="7"/>
        <v>#VALUE!</v>
      </c>
      <c r="O113" s="239"/>
    </row>
    <row r="114" spans="1:15" x14ac:dyDescent="0.2">
      <c r="A114" s="97"/>
      <c r="B114" s="148">
        <f t="shared" si="9"/>
        <v>53</v>
      </c>
      <c r="C114" s="150" t="e">
        <f t="shared" si="11"/>
        <v>#VALUE!</v>
      </c>
      <c r="D114" s="150" t="e">
        <f t="shared" si="8"/>
        <v>#VALUE!</v>
      </c>
      <c r="E114" s="150" t="e">
        <f t="shared" si="12"/>
        <v>#VALUE!</v>
      </c>
      <c r="F114" s="317" t="e">
        <f t="shared" si="10"/>
        <v>#VALUE!</v>
      </c>
      <c r="G114" s="318"/>
      <c r="H114" s="318"/>
      <c r="I114" s="283"/>
      <c r="J114" s="252"/>
      <c r="K114" s="240"/>
      <c r="L114" s="240"/>
      <c r="M114" s="240">
        <f t="shared" si="6"/>
        <v>305</v>
      </c>
      <c r="N114" s="253" t="e">
        <f t="shared" si="7"/>
        <v>#VALUE!</v>
      </c>
      <c r="O114" s="239"/>
    </row>
    <row r="115" spans="1:15" x14ac:dyDescent="0.2">
      <c r="A115" s="97"/>
      <c r="B115" s="148">
        <f t="shared" si="9"/>
        <v>54</v>
      </c>
      <c r="C115" s="150" t="e">
        <f t="shared" si="11"/>
        <v>#VALUE!</v>
      </c>
      <c r="D115" s="150" t="e">
        <f t="shared" si="8"/>
        <v>#VALUE!</v>
      </c>
      <c r="E115" s="150" t="e">
        <f t="shared" si="12"/>
        <v>#VALUE!</v>
      </c>
      <c r="F115" s="317" t="e">
        <f t="shared" si="10"/>
        <v>#VALUE!</v>
      </c>
      <c r="G115" s="318"/>
      <c r="H115" s="318"/>
      <c r="I115" s="283"/>
      <c r="J115" s="252"/>
      <c r="K115" s="240"/>
      <c r="L115" s="240"/>
      <c r="M115" s="240">
        <f t="shared" si="6"/>
        <v>304</v>
      </c>
      <c r="N115" s="253" t="e">
        <f t="shared" si="7"/>
        <v>#VALUE!</v>
      </c>
      <c r="O115" s="239"/>
    </row>
    <row r="116" spans="1:15" x14ac:dyDescent="0.2">
      <c r="A116" s="97"/>
      <c r="B116" s="148">
        <f t="shared" si="9"/>
        <v>55</v>
      </c>
      <c r="C116" s="150" t="e">
        <f t="shared" si="11"/>
        <v>#VALUE!</v>
      </c>
      <c r="D116" s="150" t="e">
        <f t="shared" si="8"/>
        <v>#VALUE!</v>
      </c>
      <c r="E116" s="150" t="e">
        <f t="shared" si="12"/>
        <v>#VALUE!</v>
      </c>
      <c r="F116" s="317" t="e">
        <f t="shared" si="10"/>
        <v>#VALUE!</v>
      </c>
      <c r="G116" s="318"/>
      <c r="H116" s="318"/>
      <c r="I116" s="283"/>
      <c r="J116" s="252"/>
      <c r="K116" s="240"/>
      <c r="L116" s="240"/>
      <c r="M116" s="240">
        <f t="shared" si="6"/>
        <v>303</v>
      </c>
      <c r="N116" s="253" t="e">
        <f t="shared" si="7"/>
        <v>#VALUE!</v>
      </c>
      <c r="O116" s="239"/>
    </row>
    <row r="117" spans="1:15" x14ac:dyDescent="0.2">
      <c r="A117" s="97"/>
      <c r="B117" s="148">
        <f t="shared" si="9"/>
        <v>56</v>
      </c>
      <c r="C117" s="150" t="e">
        <f t="shared" si="11"/>
        <v>#VALUE!</v>
      </c>
      <c r="D117" s="150" t="e">
        <f t="shared" si="8"/>
        <v>#VALUE!</v>
      </c>
      <c r="E117" s="150" t="e">
        <f t="shared" si="12"/>
        <v>#VALUE!</v>
      </c>
      <c r="F117" s="317" t="e">
        <f t="shared" si="10"/>
        <v>#VALUE!</v>
      </c>
      <c r="G117" s="318"/>
      <c r="H117" s="318"/>
      <c r="I117" s="283"/>
      <c r="J117" s="252"/>
      <c r="K117" s="240"/>
      <c r="L117" s="240"/>
      <c r="M117" s="240">
        <f t="shared" si="6"/>
        <v>302</v>
      </c>
      <c r="N117" s="253" t="e">
        <f t="shared" si="7"/>
        <v>#VALUE!</v>
      </c>
      <c r="O117" s="239"/>
    </row>
    <row r="118" spans="1:15" x14ac:dyDescent="0.2">
      <c r="A118" s="97"/>
      <c r="B118" s="148">
        <f t="shared" si="9"/>
        <v>57</v>
      </c>
      <c r="C118" s="150" t="e">
        <f t="shared" si="11"/>
        <v>#VALUE!</v>
      </c>
      <c r="D118" s="150" t="e">
        <f t="shared" si="8"/>
        <v>#VALUE!</v>
      </c>
      <c r="E118" s="150" t="e">
        <f t="shared" si="12"/>
        <v>#VALUE!</v>
      </c>
      <c r="F118" s="317" t="e">
        <f t="shared" si="10"/>
        <v>#VALUE!</v>
      </c>
      <c r="G118" s="318"/>
      <c r="H118" s="318"/>
      <c r="I118" s="283"/>
      <c r="J118" s="252"/>
      <c r="K118" s="240"/>
      <c r="L118" s="240"/>
      <c r="M118" s="240">
        <f t="shared" si="6"/>
        <v>301</v>
      </c>
      <c r="N118" s="253" t="e">
        <f t="shared" si="7"/>
        <v>#VALUE!</v>
      </c>
      <c r="O118" s="239"/>
    </row>
    <row r="119" spans="1:15" x14ac:dyDescent="0.2">
      <c r="A119" s="97"/>
      <c r="B119" s="148">
        <f t="shared" si="9"/>
        <v>58</v>
      </c>
      <c r="C119" s="150" t="e">
        <f t="shared" si="11"/>
        <v>#VALUE!</v>
      </c>
      <c r="D119" s="150" t="e">
        <f t="shared" si="8"/>
        <v>#VALUE!</v>
      </c>
      <c r="E119" s="150" t="e">
        <f t="shared" si="12"/>
        <v>#VALUE!</v>
      </c>
      <c r="F119" s="317" t="e">
        <f t="shared" si="10"/>
        <v>#VALUE!</v>
      </c>
      <c r="G119" s="318"/>
      <c r="H119" s="318"/>
      <c r="I119" s="283"/>
      <c r="J119" s="252"/>
      <c r="K119" s="240"/>
      <c r="L119" s="240"/>
      <c r="M119" s="240">
        <f t="shared" si="6"/>
        <v>300</v>
      </c>
      <c r="N119" s="253" t="e">
        <f t="shared" si="7"/>
        <v>#VALUE!</v>
      </c>
      <c r="O119" s="239"/>
    </row>
    <row r="120" spans="1:15" x14ac:dyDescent="0.2">
      <c r="A120" s="97"/>
      <c r="B120" s="148">
        <f t="shared" si="9"/>
        <v>59</v>
      </c>
      <c r="C120" s="150" t="e">
        <f t="shared" si="11"/>
        <v>#VALUE!</v>
      </c>
      <c r="D120" s="150" t="e">
        <f t="shared" si="8"/>
        <v>#VALUE!</v>
      </c>
      <c r="E120" s="150" t="e">
        <f t="shared" si="12"/>
        <v>#VALUE!</v>
      </c>
      <c r="F120" s="317" t="e">
        <f t="shared" si="10"/>
        <v>#VALUE!</v>
      </c>
      <c r="G120" s="318"/>
      <c r="H120" s="318"/>
      <c r="I120" s="283"/>
      <c r="J120" s="252"/>
      <c r="K120" s="240"/>
      <c r="L120" s="240"/>
      <c r="M120" s="240">
        <f t="shared" si="6"/>
        <v>299</v>
      </c>
      <c r="N120" s="253" t="e">
        <f t="shared" si="7"/>
        <v>#VALUE!</v>
      </c>
      <c r="O120" s="239"/>
    </row>
    <row r="121" spans="1:15" x14ac:dyDescent="0.2">
      <c r="A121" s="97"/>
      <c r="B121" s="148">
        <f t="shared" si="9"/>
        <v>60</v>
      </c>
      <c r="C121" s="150" t="e">
        <f t="shared" si="11"/>
        <v>#VALUE!</v>
      </c>
      <c r="D121" s="150" t="e">
        <f t="shared" si="8"/>
        <v>#VALUE!</v>
      </c>
      <c r="E121" s="150" t="e">
        <f t="shared" si="12"/>
        <v>#VALUE!</v>
      </c>
      <c r="F121" s="317" t="e">
        <f t="shared" si="10"/>
        <v>#VALUE!</v>
      </c>
      <c r="G121" s="318"/>
      <c r="H121" s="318"/>
      <c r="I121" s="283"/>
      <c r="J121" s="252"/>
      <c r="K121" s="240"/>
      <c r="L121" s="240"/>
      <c r="M121" s="240">
        <f t="shared" si="6"/>
        <v>298</v>
      </c>
      <c r="N121" s="253" t="e">
        <f t="shared" si="7"/>
        <v>#VALUE!</v>
      </c>
      <c r="O121" s="239"/>
    </row>
    <row r="122" spans="1:15" x14ac:dyDescent="0.2">
      <c r="A122" s="97"/>
      <c r="B122" s="148">
        <f t="shared" si="9"/>
        <v>61</v>
      </c>
      <c r="C122" s="150" t="e">
        <f t="shared" si="11"/>
        <v>#VALUE!</v>
      </c>
      <c r="D122" s="150" t="e">
        <f t="shared" si="8"/>
        <v>#VALUE!</v>
      </c>
      <c r="E122" s="150" t="e">
        <f t="shared" si="12"/>
        <v>#VALUE!</v>
      </c>
      <c r="F122" s="317" t="e">
        <f t="shared" si="10"/>
        <v>#VALUE!</v>
      </c>
      <c r="G122" s="318"/>
      <c r="H122" s="318"/>
      <c r="I122" s="283"/>
      <c r="J122" s="252"/>
      <c r="K122" s="240"/>
      <c r="L122" s="240"/>
      <c r="M122" s="240">
        <f t="shared" si="6"/>
        <v>297</v>
      </c>
      <c r="N122" s="253" t="e">
        <f t="shared" si="7"/>
        <v>#VALUE!</v>
      </c>
      <c r="O122" s="239"/>
    </row>
    <row r="123" spans="1:15" x14ac:dyDescent="0.2">
      <c r="A123" s="97"/>
      <c r="B123" s="148">
        <f t="shared" si="9"/>
        <v>62</v>
      </c>
      <c r="C123" s="150" t="e">
        <f t="shared" si="11"/>
        <v>#VALUE!</v>
      </c>
      <c r="D123" s="150" t="e">
        <f t="shared" si="8"/>
        <v>#VALUE!</v>
      </c>
      <c r="E123" s="150" t="e">
        <f t="shared" si="12"/>
        <v>#VALUE!</v>
      </c>
      <c r="F123" s="317" t="e">
        <f t="shared" si="10"/>
        <v>#VALUE!</v>
      </c>
      <c r="G123" s="318"/>
      <c r="H123" s="318"/>
      <c r="I123" s="283"/>
      <c r="J123" s="252"/>
      <c r="K123" s="240"/>
      <c r="L123" s="240"/>
      <c r="M123" s="240">
        <f t="shared" si="6"/>
        <v>296</v>
      </c>
      <c r="N123" s="253" t="e">
        <f t="shared" si="7"/>
        <v>#VALUE!</v>
      </c>
      <c r="O123" s="239"/>
    </row>
    <row r="124" spans="1:15" x14ac:dyDescent="0.2">
      <c r="A124" s="97"/>
      <c r="B124" s="148">
        <f t="shared" si="9"/>
        <v>63</v>
      </c>
      <c r="C124" s="150" t="e">
        <f t="shared" si="11"/>
        <v>#VALUE!</v>
      </c>
      <c r="D124" s="150" t="e">
        <f t="shared" si="8"/>
        <v>#VALUE!</v>
      </c>
      <c r="E124" s="150" t="e">
        <f t="shared" si="12"/>
        <v>#VALUE!</v>
      </c>
      <c r="F124" s="317" t="e">
        <f t="shared" si="10"/>
        <v>#VALUE!</v>
      </c>
      <c r="G124" s="318"/>
      <c r="H124" s="318"/>
      <c r="I124" s="283"/>
      <c r="J124" s="252"/>
      <c r="K124" s="240"/>
      <c r="L124" s="240"/>
      <c r="M124" s="240">
        <f t="shared" ref="M124:M177" si="28">M123-1</f>
        <v>295</v>
      </c>
      <c r="N124" s="253" t="e">
        <f t="shared" ref="N124:N175" si="29">N123</f>
        <v>#VALUE!</v>
      </c>
      <c r="O124" s="239"/>
    </row>
    <row r="125" spans="1:15" x14ac:dyDescent="0.2">
      <c r="A125" s="97"/>
      <c r="B125" s="148">
        <f t="shared" si="9"/>
        <v>64</v>
      </c>
      <c r="C125" s="150" t="e">
        <f t="shared" si="11"/>
        <v>#VALUE!</v>
      </c>
      <c r="D125" s="150" t="e">
        <f t="shared" si="8"/>
        <v>#VALUE!</v>
      </c>
      <c r="E125" s="150" t="e">
        <f t="shared" si="12"/>
        <v>#VALUE!</v>
      </c>
      <c r="F125" s="317" t="e">
        <f t="shared" si="10"/>
        <v>#VALUE!</v>
      </c>
      <c r="G125" s="318"/>
      <c r="H125" s="318"/>
      <c r="I125" s="283"/>
      <c r="J125" s="252"/>
      <c r="K125" s="240"/>
      <c r="L125" s="240"/>
      <c r="M125" s="240">
        <f t="shared" si="28"/>
        <v>294</v>
      </c>
      <c r="N125" s="253" t="e">
        <f t="shared" si="29"/>
        <v>#VALUE!</v>
      </c>
      <c r="O125" s="239"/>
    </row>
    <row r="126" spans="1:15" x14ac:dyDescent="0.2">
      <c r="A126" s="97"/>
      <c r="B126" s="148">
        <f t="shared" si="9"/>
        <v>65</v>
      </c>
      <c r="C126" s="150" t="e">
        <f t="shared" si="11"/>
        <v>#VALUE!</v>
      </c>
      <c r="D126" s="150" t="e">
        <f t="shared" ref="D126:D189" si="30">C126*N121</f>
        <v>#VALUE!</v>
      </c>
      <c r="E126" s="150" t="e">
        <f t="shared" si="12"/>
        <v>#VALUE!</v>
      </c>
      <c r="F126" s="317" t="e">
        <f t="shared" si="10"/>
        <v>#VALUE!</v>
      </c>
      <c r="G126" s="318"/>
      <c r="H126" s="318"/>
      <c r="I126" s="283"/>
      <c r="J126" s="252"/>
      <c r="K126" s="240"/>
      <c r="L126" s="240"/>
      <c r="M126" s="240">
        <f t="shared" si="28"/>
        <v>293</v>
      </c>
      <c r="N126" s="253" t="e">
        <f t="shared" si="29"/>
        <v>#VALUE!</v>
      </c>
      <c r="O126" s="239"/>
    </row>
    <row r="127" spans="1:15" x14ac:dyDescent="0.2">
      <c r="A127" s="97"/>
      <c r="B127" s="148">
        <f t="shared" si="9"/>
        <v>66</v>
      </c>
      <c r="C127" s="150" t="e">
        <f t="shared" si="11"/>
        <v>#VALUE!</v>
      </c>
      <c r="D127" s="150" t="e">
        <f t="shared" si="30"/>
        <v>#VALUE!</v>
      </c>
      <c r="E127" s="150" t="e">
        <f t="shared" si="12"/>
        <v>#VALUE!</v>
      </c>
      <c r="F127" s="317" t="e">
        <f t="shared" si="10"/>
        <v>#VALUE!</v>
      </c>
      <c r="G127" s="318"/>
      <c r="H127" s="318"/>
      <c r="I127" s="283"/>
      <c r="J127" s="252"/>
      <c r="K127" s="240"/>
      <c r="L127" s="240"/>
      <c r="M127" s="240">
        <f t="shared" si="28"/>
        <v>292</v>
      </c>
      <c r="N127" s="253" t="e">
        <f t="shared" si="29"/>
        <v>#VALUE!</v>
      </c>
      <c r="O127" s="239"/>
    </row>
    <row r="128" spans="1:15" x14ac:dyDescent="0.2">
      <c r="A128" s="97"/>
      <c r="B128" s="148">
        <f t="shared" ref="B128:B180" si="31">B127+1</f>
        <v>67</v>
      </c>
      <c r="C128" s="150" t="e">
        <f t="shared" si="11"/>
        <v>#VALUE!</v>
      </c>
      <c r="D128" s="150" t="e">
        <f t="shared" si="30"/>
        <v>#VALUE!</v>
      </c>
      <c r="E128" s="150" t="e">
        <f t="shared" si="12"/>
        <v>#VALUE!</v>
      </c>
      <c r="F128" s="317" t="e">
        <f t="shared" si="10"/>
        <v>#VALUE!</v>
      </c>
      <c r="G128" s="318"/>
      <c r="H128" s="318"/>
      <c r="I128" s="283"/>
      <c r="J128" s="252"/>
      <c r="K128" s="240"/>
      <c r="L128" s="240"/>
      <c r="M128" s="240">
        <f t="shared" si="28"/>
        <v>291</v>
      </c>
      <c r="N128" s="253" t="e">
        <f t="shared" si="29"/>
        <v>#VALUE!</v>
      </c>
      <c r="O128" s="239"/>
    </row>
    <row r="129" spans="1:15" x14ac:dyDescent="0.2">
      <c r="A129" s="97"/>
      <c r="B129" s="148">
        <f t="shared" si="31"/>
        <v>68</v>
      </c>
      <c r="C129" s="150" t="e">
        <f t="shared" si="11"/>
        <v>#VALUE!</v>
      </c>
      <c r="D129" s="150" t="e">
        <f t="shared" si="30"/>
        <v>#VALUE!</v>
      </c>
      <c r="E129" s="150" t="e">
        <f t="shared" si="12"/>
        <v>#VALUE!</v>
      </c>
      <c r="F129" s="317" t="e">
        <f t="shared" ref="F129:F192" si="32">IF(C129&lt;=E128,C129+D129,IF($M$50=1,C129*(N124/(1-(1+N124)^-(M124-0))),$C$54*($N$57/(1-(1+$N$57)^-($M$57-0)))))</f>
        <v>#VALUE!</v>
      </c>
      <c r="G129" s="318"/>
      <c r="H129" s="318"/>
      <c r="I129" s="283"/>
      <c r="J129" s="252"/>
      <c r="K129" s="240"/>
      <c r="L129" s="240"/>
      <c r="M129" s="240">
        <f t="shared" si="28"/>
        <v>290</v>
      </c>
      <c r="N129" s="253" t="e">
        <f t="shared" si="29"/>
        <v>#VALUE!</v>
      </c>
      <c r="O129" s="239"/>
    </row>
    <row r="130" spans="1:15" x14ac:dyDescent="0.2">
      <c r="A130" s="97"/>
      <c r="B130" s="148">
        <f t="shared" si="31"/>
        <v>69</v>
      </c>
      <c r="C130" s="150" t="e">
        <f t="shared" ref="C130:C193" si="33">IF(OR(C129&lt;0,C129&lt;F129),0,(IF(I129=0,C129-E129,C129-I129-E129)))</f>
        <v>#VALUE!</v>
      </c>
      <c r="D130" s="150" t="e">
        <f t="shared" si="30"/>
        <v>#VALUE!</v>
      </c>
      <c r="E130" s="150" t="e">
        <f t="shared" ref="E130:E193" si="34">IF(C130&lt;=E129,C130,F130-D130)</f>
        <v>#VALUE!</v>
      </c>
      <c r="F130" s="317" t="e">
        <f t="shared" si="32"/>
        <v>#VALUE!</v>
      </c>
      <c r="G130" s="318"/>
      <c r="H130" s="318"/>
      <c r="I130" s="283"/>
      <c r="J130" s="252"/>
      <c r="K130" s="240"/>
      <c r="L130" s="240"/>
      <c r="M130" s="240">
        <f t="shared" si="28"/>
        <v>289</v>
      </c>
      <c r="N130" s="253" t="e">
        <f t="shared" si="29"/>
        <v>#VALUE!</v>
      </c>
      <c r="O130" s="239"/>
    </row>
    <row r="131" spans="1:15" x14ac:dyDescent="0.2">
      <c r="A131" s="97"/>
      <c r="B131" s="148">
        <f t="shared" si="31"/>
        <v>70</v>
      </c>
      <c r="C131" s="150" t="e">
        <f t="shared" si="33"/>
        <v>#VALUE!</v>
      </c>
      <c r="D131" s="150" t="e">
        <f t="shared" si="30"/>
        <v>#VALUE!</v>
      </c>
      <c r="E131" s="150" t="e">
        <f t="shared" si="34"/>
        <v>#VALUE!</v>
      </c>
      <c r="F131" s="317" t="e">
        <f t="shared" si="32"/>
        <v>#VALUE!</v>
      </c>
      <c r="G131" s="318"/>
      <c r="H131" s="318"/>
      <c r="I131" s="283"/>
      <c r="J131" s="252"/>
      <c r="K131" s="240"/>
      <c r="L131" s="240"/>
      <c r="M131" s="240">
        <f t="shared" si="28"/>
        <v>288</v>
      </c>
      <c r="N131" s="253" t="e">
        <f t="shared" si="29"/>
        <v>#VALUE!</v>
      </c>
      <c r="O131" s="239"/>
    </row>
    <row r="132" spans="1:15" x14ac:dyDescent="0.2">
      <c r="A132" s="97"/>
      <c r="B132" s="148">
        <f t="shared" si="31"/>
        <v>71</v>
      </c>
      <c r="C132" s="150" t="e">
        <f t="shared" si="33"/>
        <v>#VALUE!</v>
      </c>
      <c r="D132" s="150" t="e">
        <f t="shared" si="30"/>
        <v>#VALUE!</v>
      </c>
      <c r="E132" s="150" t="e">
        <f t="shared" si="34"/>
        <v>#VALUE!</v>
      </c>
      <c r="F132" s="317" t="e">
        <f t="shared" si="32"/>
        <v>#VALUE!</v>
      </c>
      <c r="G132" s="318"/>
      <c r="H132" s="318"/>
      <c r="I132" s="283"/>
      <c r="J132" s="252"/>
      <c r="K132" s="240"/>
      <c r="L132" s="240"/>
      <c r="M132" s="240">
        <f t="shared" si="28"/>
        <v>287</v>
      </c>
      <c r="N132" s="253" t="e">
        <f t="shared" si="29"/>
        <v>#VALUE!</v>
      </c>
      <c r="O132" s="239"/>
    </row>
    <row r="133" spans="1:15" x14ac:dyDescent="0.2">
      <c r="A133" s="97"/>
      <c r="B133" s="148">
        <f t="shared" si="31"/>
        <v>72</v>
      </c>
      <c r="C133" s="150" t="e">
        <f t="shared" si="33"/>
        <v>#VALUE!</v>
      </c>
      <c r="D133" s="150" t="e">
        <f t="shared" si="30"/>
        <v>#VALUE!</v>
      </c>
      <c r="E133" s="150" t="e">
        <f t="shared" si="34"/>
        <v>#VALUE!</v>
      </c>
      <c r="F133" s="317" t="e">
        <f t="shared" si="32"/>
        <v>#VALUE!</v>
      </c>
      <c r="G133" s="318"/>
      <c r="H133" s="318"/>
      <c r="I133" s="283"/>
      <c r="J133" s="252"/>
      <c r="K133" s="240"/>
      <c r="L133" s="240"/>
      <c r="M133" s="240">
        <f t="shared" si="28"/>
        <v>286</v>
      </c>
      <c r="N133" s="253" t="e">
        <f t="shared" si="29"/>
        <v>#VALUE!</v>
      </c>
      <c r="O133" s="239"/>
    </row>
    <row r="134" spans="1:15" x14ac:dyDescent="0.2">
      <c r="A134" s="97"/>
      <c r="B134" s="148">
        <f t="shared" si="31"/>
        <v>73</v>
      </c>
      <c r="C134" s="150" t="e">
        <f t="shared" si="33"/>
        <v>#VALUE!</v>
      </c>
      <c r="D134" s="150" t="e">
        <f t="shared" si="30"/>
        <v>#VALUE!</v>
      </c>
      <c r="E134" s="150" t="e">
        <f t="shared" si="34"/>
        <v>#VALUE!</v>
      </c>
      <c r="F134" s="317" t="e">
        <f t="shared" si="32"/>
        <v>#VALUE!</v>
      </c>
      <c r="G134" s="318"/>
      <c r="H134" s="318"/>
      <c r="I134" s="283"/>
      <c r="J134" s="252"/>
      <c r="K134" s="240"/>
      <c r="L134" s="240"/>
      <c r="M134" s="240">
        <f t="shared" si="28"/>
        <v>285</v>
      </c>
      <c r="N134" s="253" t="e">
        <f t="shared" si="29"/>
        <v>#VALUE!</v>
      </c>
      <c r="O134" s="239"/>
    </row>
    <row r="135" spans="1:15" x14ac:dyDescent="0.2">
      <c r="A135" s="97"/>
      <c r="B135" s="148">
        <f t="shared" si="31"/>
        <v>74</v>
      </c>
      <c r="C135" s="150" t="e">
        <f t="shared" si="33"/>
        <v>#VALUE!</v>
      </c>
      <c r="D135" s="150" t="e">
        <f t="shared" si="30"/>
        <v>#VALUE!</v>
      </c>
      <c r="E135" s="150" t="e">
        <f t="shared" si="34"/>
        <v>#VALUE!</v>
      </c>
      <c r="F135" s="317" t="e">
        <f t="shared" si="32"/>
        <v>#VALUE!</v>
      </c>
      <c r="G135" s="318"/>
      <c r="H135" s="318"/>
      <c r="I135" s="283"/>
      <c r="J135" s="252"/>
      <c r="K135" s="240"/>
      <c r="L135" s="240"/>
      <c r="M135" s="240">
        <f t="shared" si="28"/>
        <v>284</v>
      </c>
      <c r="N135" s="253" t="e">
        <f t="shared" si="29"/>
        <v>#VALUE!</v>
      </c>
      <c r="O135" s="239"/>
    </row>
    <row r="136" spans="1:15" x14ac:dyDescent="0.2">
      <c r="A136" s="97"/>
      <c r="B136" s="148">
        <f t="shared" si="31"/>
        <v>75</v>
      </c>
      <c r="C136" s="150" t="e">
        <f t="shared" si="33"/>
        <v>#VALUE!</v>
      </c>
      <c r="D136" s="150" t="e">
        <f t="shared" si="30"/>
        <v>#VALUE!</v>
      </c>
      <c r="E136" s="150" t="e">
        <f t="shared" si="34"/>
        <v>#VALUE!</v>
      </c>
      <c r="F136" s="317" t="e">
        <f t="shared" si="32"/>
        <v>#VALUE!</v>
      </c>
      <c r="G136" s="318"/>
      <c r="H136" s="318"/>
      <c r="I136" s="283"/>
      <c r="J136" s="252"/>
      <c r="K136" s="240"/>
      <c r="L136" s="240"/>
      <c r="M136" s="240">
        <f t="shared" si="28"/>
        <v>283</v>
      </c>
      <c r="N136" s="253" t="e">
        <f t="shared" si="29"/>
        <v>#VALUE!</v>
      </c>
      <c r="O136" s="239"/>
    </row>
    <row r="137" spans="1:15" x14ac:dyDescent="0.2">
      <c r="A137" s="97"/>
      <c r="B137" s="148">
        <f t="shared" si="31"/>
        <v>76</v>
      </c>
      <c r="C137" s="150" t="e">
        <f t="shared" si="33"/>
        <v>#VALUE!</v>
      </c>
      <c r="D137" s="150" t="e">
        <f t="shared" si="30"/>
        <v>#VALUE!</v>
      </c>
      <c r="E137" s="150" t="e">
        <f t="shared" si="34"/>
        <v>#VALUE!</v>
      </c>
      <c r="F137" s="317" t="e">
        <f t="shared" si="32"/>
        <v>#VALUE!</v>
      </c>
      <c r="G137" s="318"/>
      <c r="H137" s="318"/>
      <c r="I137" s="283"/>
      <c r="J137" s="252"/>
      <c r="K137" s="240"/>
      <c r="L137" s="240"/>
      <c r="M137" s="240">
        <f t="shared" si="28"/>
        <v>282</v>
      </c>
      <c r="N137" s="253" t="e">
        <f t="shared" si="29"/>
        <v>#VALUE!</v>
      </c>
      <c r="O137" s="239"/>
    </row>
    <row r="138" spans="1:15" x14ac:dyDescent="0.2">
      <c r="A138" s="97"/>
      <c r="B138" s="148">
        <f t="shared" si="31"/>
        <v>77</v>
      </c>
      <c r="C138" s="150" t="e">
        <f t="shared" si="33"/>
        <v>#VALUE!</v>
      </c>
      <c r="D138" s="150" t="e">
        <f t="shared" si="30"/>
        <v>#VALUE!</v>
      </c>
      <c r="E138" s="150" t="e">
        <f t="shared" si="34"/>
        <v>#VALUE!</v>
      </c>
      <c r="F138" s="317" t="e">
        <f t="shared" si="32"/>
        <v>#VALUE!</v>
      </c>
      <c r="G138" s="318"/>
      <c r="H138" s="318"/>
      <c r="I138" s="283"/>
      <c r="J138" s="252"/>
      <c r="K138" s="240"/>
      <c r="L138" s="240"/>
      <c r="M138" s="240">
        <f t="shared" si="28"/>
        <v>281</v>
      </c>
      <c r="N138" s="253" t="e">
        <f t="shared" si="29"/>
        <v>#VALUE!</v>
      </c>
      <c r="O138" s="239"/>
    </row>
    <row r="139" spans="1:15" x14ac:dyDescent="0.2">
      <c r="A139" s="97"/>
      <c r="B139" s="148">
        <f t="shared" si="31"/>
        <v>78</v>
      </c>
      <c r="C139" s="150" t="e">
        <f t="shared" si="33"/>
        <v>#VALUE!</v>
      </c>
      <c r="D139" s="150" t="e">
        <f t="shared" si="30"/>
        <v>#VALUE!</v>
      </c>
      <c r="E139" s="150" t="e">
        <f t="shared" si="34"/>
        <v>#VALUE!</v>
      </c>
      <c r="F139" s="317" t="e">
        <f t="shared" si="32"/>
        <v>#VALUE!</v>
      </c>
      <c r="G139" s="318"/>
      <c r="H139" s="318"/>
      <c r="I139" s="283"/>
      <c r="J139" s="252"/>
      <c r="K139" s="240"/>
      <c r="L139" s="240"/>
      <c r="M139" s="240">
        <f t="shared" si="28"/>
        <v>280</v>
      </c>
      <c r="N139" s="253" t="e">
        <f t="shared" si="29"/>
        <v>#VALUE!</v>
      </c>
      <c r="O139" s="239"/>
    </row>
    <row r="140" spans="1:15" x14ac:dyDescent="0.2">
      <c r="A140" s="97"/>
      <c r="B140" s="148">
        <f t="shared" si="31"/>
        <v>79</v>
      </c>
      <c r="C140" s="150" t="e">
        <f t="shared" si="33"/>
        <v>#VALUE!</v>
      </c>
      <c r="D140" s="150" t="e">
        <f t="shared" si="30"/>
        <v>#VALUE!</v>
      </c>
      <c r="E140" s="150" t="e">
        <f t="shared" si="34"/>
        <v>#VALUE!</v>
      </c>
      <c r="F140" s="317" t="e">
        <f t="shared" si="32"/>
        <v>#VALUE!</v>
      </c>
      <c r="G140" s="318"/>
      <c r="H140" s="318"/>
      <c r="I140" s="283"/>
      <c r="J140" s="252"/>
      <c r="K140" s="240"/>
      <c r="L140" s="240"/>
      <c r="M140" s="240">
        <f t="shared" si="28"/>
        <v>279</v>
      </c>
      <c r="N140" s="253" t="e">
        <f t="shared" si="29"/>
        <v>#VALUE!</v>
      </c>
      <c r="O140" s="239"/>
    </row>
    <row r="141" spans="1:15" x14ac:dyDescent="0.2">
      <c r="A141" s="97"/>
      <c r="B141" s="148">
        <f t="shared" si="31"/>
        <v>80</v>
      </c>
      <c r="C141" s="150" t="e">
        <f t="shared" si="33"/>
        <v>#VALUE!</v>
      </c>
      <c r="D141" s="150" t="e">
        <f t="shared" si="30"/>
        <v>#VALUE!</v>
      </c>
      <c r="E141" s="150" t="e">
        <f t="shared" si="34"/>
        <v>#VALUE!</v>
      </c>
      <c r="F141" s="317" t="e">
        <f t="shared" si="32"/>
        <v>#VALUE!</v>
      </c>
      <c r="G141" s="318"/>
      <c r="H141" s="318"/>
      <c r="I141" s="283"/>
      <c r="J141" s="252"/>
      <c r="K141" s="240"/>
      <c r="L141" s="240"/>
      <c r="M141" s="240">
        <f t="shared" si="28"/>
        <v>278</v>
      </c>
      <c r="N141" s="253" t="e">
        <f t="shared" si="29"/>
        <v>#VALUE!</v>
      </c>
      <c r="O141" s="239"/>
    </row>
    <row r="142" spans="1:15" x14ac:dyDescent="0.2">
      <c r="A142" s="97"/>
      <c r="B142" s="148">
        <f t="shared" si="31"/>
        <v>81</v>
      </c>
      <c r="C142" s="150" t="e">
        <f t="shared" si="33"/>
        <v>#VALUE!</v>
      </c>
      <c r="D142" s="150" t="e">
        <f t="shared" si="30"/>
        <v>#VALUE!</v>
      </c>
      <c r="E142" s="150" t="e">
        <f t="shared" si="34"/>
        <v>#VALUE!</v>
      </c>
      <c r="F142" s="317" t="e">
        <f t="shared" si="32"/>
        <v>#VALUE!</v>
      </c>
      <c r="G142" s="318"/>
      <c r="H142" s="318"/>
      <c r="I142" s="283"/>
      <c r="J142" s="252"/>
      <c r="K142" s="240"/>
      <c r="L142" s="240"/>
      <c r="M142" s="240">
        <f t="shared" si="28"/>
        <v>277</v>
      </c>
      <c r="N142" s="253" t="e">
        <f t="shared" si="29"/>
        <v>#VALUE!</v>
      </c>
      <c r="O142" s="239"/>
    </row>
    <row r="143" spans="1:15" x14ac:dyDescent="0.2">
      <c r="A143" s="97"/>
      <c r="B143" s="148">
        <f t="shared" si="31"/>
        <v>82</v>
      </c>
      <c r="C143" s="150" t="e">
        <f t="shared" si="33"/>
        <v>#VALUE!</v>
      </c>
      <c r="D143" s="150" t="e">
        <f t="shared" si="30"/>
        <v>#VALUE!</v>
      </c>
      <c r="E143" s="150" t="e">
        <f t="shared" si="34"/>
        <v>#VALUE!</v>
      </c>
      <c r="F143" s="317" t="e">
        <f t="shared" si="32"/>
        <v>#VALUE!</v>
      </c>
      <c r="G143" s="318"/>
      <c r="H143" s="318"/>
      <c r="I143" s="283"/>
      <c r="J143" s="252"/>
      <c r="K143" s="240"/>
      <c r="L143" s="240"/>
      <c r="M143" s="240">
        <f t="shared" si="28"/>
        <v>276</v>
      </c>
      <c r="N143" s="253" t="e">
        <f t="shared" si="29"/>
        <v>#VALUE!</v>
      </c>
      <c r="O143" s="239"/>
    </row>
    <row r="144" spans="1:15" x14ac:dyDescent="0.2">
      <c r="A144" s="97"/>
      <c r="B144" s="148">
        <f t="shared" si="31"/>
        <v>83</v>
      </c>
      <c r="C144" s="150" t="e">
        <f t="shared" si="33"/>
        <v>#VALUE!</v>
      </c>
      <c r="D144" s="150" t="e">
        <f t="shared" si="30"/>
        <v>#VALUE!</v>
      </c>
      <c r="E144" s="150" t="e">
        <f t="shared" si="34"/>
        <v>#VALUE!</v>
      </c>
      <c r="F144" s="317" t="e">
        <f t="shared" si="32"/>
        <v>#VALUE!</v>
      </c>
      <c r="G144" s="318"/>
      <c r="H144" s="318"/>
      <c r="I144" s="283"/>
      <c r="J144" s="252"/>
      <c r="K144" s="240"/>
      <c r="L144" s="240"/>
      <c r="M144" s="240">
        <f t="shared" si="28"/>
        <v>275</v>
      </c>
      <c r="N144" s="253" t="e">
        <f t="shared" si="29"/>
        <v>#VALUE!</v>
      </c>
      <c r="O144" s="239"/>
    </row>
    <row r="145" spans="1:15" x14ac:dyDescent="0.2">
      <c r="A145" s="97"/>
      <c r="B145" s="148">
        <f t="shared" si="31"/>
        <v>84</v>
      </c>
      <c r="C145" s="150" t="e">
        <f t="shared" si="33"/>
        <v>#VALUE!</v>
      </c>
      <c r="D145" s="150" t="e">
        <f t="shared" si="30"/>
        <v>#VALUE!</v>
      </c>
      <c r="E145" s="150" t="e">
        <f t="shared" si="34"/>
        <v>#VALUE!</v>
      </c>
      <c r="F145" s="317" t="e">
        <f t="shared" si="32"/>
        <v>#VALUE!</v>
      </c>
      <c r="G145" s="318"/>
      <c r="H145" s="318"/>
      <c r="I145" s="283"/>
      <c r="J145" s="252"/>
      <c r="K145" s="240"/>
      <c r="L145" s="240"/>
      <c r="M145" s="240">
        <f t="shared" si="28"/>
        <v>274</v>
      </c>
      <c r="N145" s="253" t="e">
        <f t="shared" si="29"/>
        <v>#VALUE!</v>
      </c>
      <c r="O145" s="239"/>
    </row>
    <row r="146" spans="1:15" x14ac:dyDescent="0.2">
      <c r="A146" s="97"/>
      <c r="B146" s="148">
        <f t="shared" si="31"/>
        <v>85</v>
      </c>
      <c r="C146" s="150" t="e">
        <f t="shared" si="33"/>
        <v>#VALUE!</v>
      </c>
      <c r="D146" s="150" t="e">
        <f t="shared" si="30"/>
        <v>#VALUE!</v>
      </c>
      <c r="E146" s="150" t="e">
        <f t="shared" si="34"/>
        <v>#VALUE!</v>
      </c>
      <c r="F146" s="317" t="e">
        <f t="shared" si="32"/>
        <v>#VALUE!</v>
      </c>
      <c r="G146" s="318"/>
      <c r="H146" s="318"/>
      <c r="I146" s="283"/>
      <c r="J146" s="252"/>
      <c r="K146" s="240"/>
      <c r="L146" s="240"/>
      <c r="M146" s="240">
        <f t="shared" si="28"/>
        <v>273</v>
      </c>
      <c r="N146" s="253" t="e">
        <f t="shared" si="29"/>
        <v>#VALUE!</v>
      </c>
      <c r="O146" s="239"/>
    </row>
    <row r="147" spans="1:15" x14ac:dyDescent="0.2">
      <c r="A147" s="97"/>
      <c r="B147" s="148">
        <f t="shared" si="31"/>
        <v>86</v>
      </c>
      <c r="C147" s="150" t="e">
        <f t="shared" si="33"/>
        <v>#VALUE!</v>
      </c>
      <c r="D147" s="150" t="e">
        <f t="shared" si="30"/>
        <v>#VALUE!</v>
      </c>
      <c r="E147" s="150" t="e">
        <f t="shared" si="34"/>
        <v>#VALUE!</v>
      </c>
      <c r="F147" s="317" t="e">
        <f t="shared" si="32"/>
        <v>#VALUE!</v>
      </c>
      <c r="G147" s="318"/>
      <c r="H147" s="318"/>
      <c r="I147" s="283"/>
      <c r="J147" s="252"/>
      <c r="K147" s="240"/>
      <c r="L147" s="240"/>
      <c r="M147" s="240">
        <f t="shared" si="28"/>
        <v>272</v>
      </c>
      <c r="N147" s="253" t="e">
        <f t="shared" si="29"/>
        <v>#VALUE!</v>
      </c>
      <c r="O147" s="239"/>
    </row>
    <row r="148" spans="1:15" x14ac:dyDescent="0.2">
      <c r="A148" s="97"/>
      <c r="B148" s="148">
        <f t="shared" si="31"/>
        <v>87</v>
      </c>
      <c r="C148" s="150" t="e">
        <f t="shared" si="33"/>
        <v>#VALUE!</v>
      </c>
      <c r="D148" s="150" t="e">
        <f t="shared" si="30"/>
        <v>#VALUE!</v>
      </c>
      <c r="E148" s="150" t="e">
        <f t="shared" si="34"/>
        <v>#VALUE!</v>
      </c>
      <c r="F148" s="317" t="e">
        <f t="shared" si="32"/>
        <v>#VALUE!</v>
      </c>
      <c r="G148" s="318"/>
      <c r="H148" s="318"/>
      <c r="I148" s="283"/>
      <c r="J148" s="252"/>
      <c r="K148" s="240"/>
      <c r="L148" s="240"/>
      <c r="M148" s="240">
        <f t="shared" si="28"/>
        <v>271</v>
      </c>
      <c r="N148" s="253" t="e">
        <f t="shared" si="29"/>
        <v>#VALUE!</v>
      </c>
      <c r="O148" s="239"/>
    </row>
    <row r="149" spans="1:15" x14ac:dyDescent="0.2">
      <c r="A149" s="97"/>
      <c r="B149" s="148">
        <f t="shared" si="31"/>
        <v>88</v>
      </c>
      <c r="C149" s="150" t="e">
        <f t="shared" si="33"/>
        <v>#VALUE!</v>
      </c>
      <c r="D149" s="150" t="e">
        <f t="shared" si="30"/>
        <v>#VALUE!</v>
      </c>
      <c r="E149" s="150" t="e">
        <f t="shared" si="34"/>
        <v>#VALUE!</v>
      </c>
      <c r="F149" s="317" t="e">
        <f t="shared" si="32"/>
        <v>#VALUE!</v>
      </c>
      <c r="G149" s="318"/>
      <c r="H149" s="318"/>
      <c r="I149" s="283"/>
      <c r="J149" s="252"/>
      <c r="K149" s="240"/>
      <c r="L149" s="240"/>
      <c r="M149" s="240">
        <f t="shared" si="28"/>
        <v>270</v>
      </c>
      <c r="N149" s="253" t="e">
        <f t="shared" si="29"/>
        <v>#VALUE!</v>
      </c>
      <c r="O149" s="239"/>
    </row>
    <row r="150" spans="1:15" x14ac:dyDescent="0.2">
      <c r="A150" s="97"/>
      <c r="B150" s="148">
        <f t="shared" si="31"/>
        <v>89</v>
      </c>
      <c r="C150" s="150" t="e">
        <f t="shared" si="33"/>
        <v>#VALUE!</v>
      </c>
      <c r="D150" s="150" t="e">
        <f t="shared" si="30"/>
        <v>#VALUE!</v>
      </c>
      <c r="E150" s="150" t="e">
        <f t="shared" si="34"/>
        <v>#VALUE!</v>
      </c>
      <c r="F150" s="317" t="e">
        <f t="shared" si="32"/>
        <v>#VALUE!</v>
      </c>
      <c r="G150" s="318"/>
      <c r="H150" s="318"/>
      <c r="I150" s="283"/>
      <c r="J150" s="252"/>
      <c r="K150" s="240"/>
      <c r="L150" s="240"/>
      <c r="M150" s="240">
        <f t="shared" si="28"/>
        <v>269</v>
      </c>
      <c r="N150" s="253" t="e">
        <f t="shared" si="29"/>
        <v>#VALUE!</v>
      </c>
      <c r="O150" s="239"/>
    </row>
    <row r="151" spans="1:15" x14ac:dyDescent="0.2">
      <c r="A151" s="97"/>
      <c r="B151" s="148">
        <f t="shared" si="31"/>
        <v>90</v>
      </c>
      <c r="C151" s="150" t="e">
        <f t="shared" si="33"/>
        <v>#VALUE!</v>
      </c>
      <c r="D151" s="150" t="e">
        <f t="shared" si="30"/>
        <v>#VALUE!</v>
      </c>
      <c r="E151" s="150" t="e">
        <f t="shared" si="34"/>
        <v>#VALUE!</v>
      </c>
      <c r="F151" s="317" t="e">
        <f t="shared" si="32"/>
        <v>#VALUE!</v>
      </c>
      <c r="G151" s="318"/>
      <c r="H151" s="318"/>
      <c r="I151" s="283"/>
      <c r="J151" s="252"/>
      <c r="K151" s="240"/>
      <c r="L151" s="240"/>
      <c r="M151" s="240">
        <f t="shared" si="28"/>
        <v>268</v>
      </c>
      <c r="N151" s="253" t="e">
        <f t="shared" si="29"/>
        <v>#VALUE!</v>
      </c>
      <c r="O151" s="239"/>
    </row>
    <row r="152" spans="1:15" x14ac:dyDescent="0.2">
      <c r="A152" s="97"/>
      <c r="B152" s="148">
        <f t="shared" si="31"/>
        <v>91</v>
      </c>
      <c r="C152" s="150" t="e">
        <f t="shared" si="33"/>
        <v>#VALUE!</v>
      </c>
      <c r="D152" s="150" t="e">
        <f t="shared" si="30"/>
        <v>#VALUE!</v>
      </c>
      <c r="E152" s="150" t="e">
        <f t="shared" si="34"/>
        <v>#VALUE!</v>
      </c>
      <c r="F152" s="317" t="e">
        <f t="shared" si="32"/>
        <v>#VALUE!</v>
      </c>
      <c r="G152" s="318"/>
      <c r="H152" s="318"/>
      <c r="I152" s="283"/>
      <c r="J152" s="252"/>
      <c r="K152" s="240"/>
      <c r="L152" s="240"/>
      <c r="M152" s="240">
        <f t="shared" si="28"/>
        <v>267</v>
      </c>
      <c r="N152" s="253" t="e">
        <f t="shared" si="29"/>
        <v>#VALUE!</v>
      </c>
      <c r="O152" s="239"/>
    </row>
    <row r="153" spans="1:15" x14ac:dyDescent="0.2">
      <c r="A153" s="97"/>
      <c r="B153" s="148">
        <f t="shared" si="31"/>
        <v>92</v>
      </c>
      <c r="C153" s="150" t="e">
        <f t="shared" si="33"/>
        <v>#VALUE!</v>
      </c>
      <c r="D153" s="150" t="e">
        <f t="shared" si="30"/>
        <v>#VALUE!</v>
      </c>
      <c r="E153" s="150" t="e">
        <f t="shared" si="34"/>
        <v>#VALUE!</v>
      </c>
      <c r="F153" s="317" t="e">
        <f t="shared" si="32"/>
        <v>#VALUE!</v>
      </c>
      <c r="G153" s="318"/>
      <c r="H153" s="318"/>
      <c r="I153" s="283"/>
      <c r="J153" s="252"/>
      <c r="K153" s="240"/>
      <c r="L153" s="240"/>
      <c r="M153" s="240">
        <f t="shared" si="28"/>
        <v>266</v>
      </c>
      <c r="N153" s="253" t="e">
        <f t="shared" si="29"/>
        <v>#VALUE!</v>
      </c>
      <c r="O153" s="239"/>
    </row>
    <row r="154" spans="1:15" x14ac:dyDescent="0.2">
      <c r="A154" s="97"/>
      <c r="B154" s="148">
        <f t="shared" si="31"/>
        <v>93</v>
      </c>
      <c r="C154" s="150" t="e">
        <f t="shared" si="33"/>
        <v>#VALUE!</v>
      </c>
      <c r="D154" s="150" t="e">
        <f t="shared" si="30"/>
        <v>#VALUE!</v>
      </c>
      <c r="E154" s="150" t="e">
        <f t="shared" si="34"/>
        <v>#VALUE!</v>
      </c>
      <c r="F154" s="317" t="e">
        <f t="shared" si="32"/>
        <v>#VALUE!</v>
      </c>
      <c r="G154" s="318"/>
      <c r="H154" s="318"/>
      <c r="I154" s="283"/>
      <c r="J154" s="252"/>
      <c r="K154" s="240"/>
      <c r="L154" s="240"/>
      <c r="M154" s="240">
        <f t="shared" si="28"/>
        <v>265</v>
      </c>
      <c r="N154" s="253" t="e">
        <f t="shared" si="29"/>
        <v>#VALUE!</v>
      </c>
      <c r="O154" s="239"/>
    </row>
    <row r="155" spans="1:15" x14ac:dyDescent="0.2">
      <c r="A155" s="97"/>
      <c r="B155" s="148">
        <f t="shared" si="31"/>
        <v>94</v>
      </c>
      <c r="C155" s="150" t="e">
        <f t="shared" si="33"/>
        <v>#VALUE!</v>
      </c>
      <c r="D155" s="150" t="e">
        <f t="shared" si="30"/>
        <v>#VALUE!</v>
      </c>
      <c r="E155" s="150" t="e">
        <f t="shared" si="34"/>
        <v>#VALUE!</v>
      </c>
      <c r="F155" s="317" t="e">
        <f t="shared" si="32"/>
        <v>#VALUE!</v>
      </c>
      <c r="G155" s="318"/>
      <c r="H155" s="318"/>
      <c r="I155" s="283"/>
      <c r="J155" s="252"/>
      <c r="K155" s="240"/>
      <c r="L155" s="240"/>
      <c r="M155" s="240">
        <f t="shared" si="28"/>
        <v>264</v>
      </c>
      <c r="N155" s="253" t="e">
        <f t="shared" si="29"/>
        <v>#VALUE!</v>
      </c>
      <c r="O155" s="239"/>
    </row>
    <row r="156" spans="1:15" x14ac:dyDescent="0.2">
      <c r="A156" s="97"/>
      <c r="B156" s="148">
        <f t="shared" si="31"/>
        <v>95</v>
      </c>
      <c r="C156" s="150" t="e">
        <f t="shared" si="33"/>
        <v>#VALUE!</v>
      </c>
      <c r="D156" s="150" t="e">
        <f t="shared" si="30"/>
        <v>#VALUE!</v>
      </c>
      <c r="E156" s="150" t="e">
        <f t="shared" si="34"/>
        <v>#VALUE!</v>
      </c>
      <c r="F156" s="317" t="e">
        <f t="shared" si="32"/>
        <v>#VALUE!</v>
      </c>
      <c r="G156" s="318"/>
      <c r="H156" s="318"/>
      <c r="I156" s="283"/>
      <c r="J156" s="252"/>
      <c r="K156" s="240"/>
      <c r="L156" s="240"/>
      <c r="M156" s="240">
        <f t="shared" si="28"/>
        <v>263</v>
      </c>
      <c r="N156" s="253" t="e">
        <f t="shared" si="29"/>
        <v>#VALUE!</v>
      </c>
      <c r="O156" s="239"/>
    </row>
    <row r="157" spans="1:15" x14ac:dyDescent="0.2">
      <c r="A157" s="97"/>
      <c r="B157" s="148">
        <f t="shared" si="31"/>
        <v>96</v>
      </c>
      <c r="C157" s="150" t="e">
        <f t="shared" si="33"/>
        <v>#VALUE!</v>
      </c>
      <c r="D157" s="150" t="e">
        <f t="shared" si="30"/>
        <v>#VALUE!</v>
      </c>
      <c r="E157" s="150" t="e">
        <f t="shared" si="34"/>
        <v>#VALUE!</v>
      </c>
      <c r="F157" s="317" t="e">
        <f t="shared" si="32"/>
        <v>#VALUE!</v>
      </c>
      <c r="G157" s="318"/>
      <c r="H157" s="318"/>
      <c r="I157" s="283"/>
      <c r="J157" s="252"/>
      <c r="K157" s="240"/>
      <c r="L157" s="240"/>
      <c r="M157" s="240">
        <f t="shared" si="28"/>
        <v>262</v>
      </c>
      <c r="N157" s="253" t="e">
        <f t="shared" si="29"/>
        <v>#VALUE!</v>
      </c>
      <c r="O157" s="239"/>
    </row>
    <row r="158" spans="1:15" x14ac:dyDescent="0.2">
      <c r="A158" s="97"/>
      <c r="B158" s="148">
        <f t="shared" si="31"/>
        <v>97</v>
      </c>
      <c r="C158" s="150" t="e">
        <f t="shared" si="33"/>
        <v>#VALUE!</v>
      </c>
      <c r="D158" s="150" t="e">
        <f t="shared" si="30"/>
        <v>#VALUE!</v>
      </c>
      <c r="E158" s="150" t="e">
        <f t="shared" si="34"/>
        <v>#VALUE!</v>
      </c>
      <c r="F158" s="317" t="e">
        <f t="shared" si="32"/>
        <v>#VALUE!</v>
      </c>
      <c r="G158" s="318"/>
      <c r="H158" s="318"/>
      <c r="I158" s="283"/>
      <c r="J158" s="252"/>
      <c r="K158" s="240"/>
      <c r="L158" s="240"/>
      <c r="M158" s="240">
        <f t="shared" si="28"/>
        <v>261</v>
      </c>
      <c r="N158" s="253" t="e">
        <f t="shared" si="29"/>
        <v>#VALUE!</v>
      </c>
      <c r="O158" s="239"/>
    </row>
    <row r="159" spans="1:15" x14ac:dyDescent="0.2">
      <c r="A159" s="97"/>
      <c r="B159" s="148">
        <f t="shared" si="31"/>
        <v>98</v>
      </c>
      <c r="C159" s="150" t="e">
        <f t="shared" si="33"/>
        <v>#VALUE!</v>
      </c>
      <c r="D159" s="150" t="e">
        <f t="shared" si="30"/>
        <v>#VALUE!</v>
      </c>
      <c r="E159" s="150" t="e">
        <f t="shared" si="34"/>
        <v>#VALUE!</v>
      </c>
      <c r="F159" s="317" t="e">
        <f t="shared" si="32"/>
        <v>#VALUE!</v>
      </c>
      <c r="G159" s="318"/>
      <c r="H159" s="318"/>
      <c r="I159" s="283"/>
      <c r="J159" s="252"/>
      <c r="K159" s="240"/>
      <c r="L159" s="240"/>
      <c r="M159" s="240">
        <f t="shared" si="28"/>
        <v>260</v>
      </c>
      <c r="N159" s="253" t="e">
        <f t="shared" si="29"/>
        <v>#VALUE!</v>
      </c>
      <c r="O159" s="239"/>
    </row>
    <row r="160" spans="1:15" x14ac:dyDescent="0.2">
      <c r="A160" s="97"/>
      <c r="B160" s="148">
        <f t="shared" si="31"/>
        <v>99</v>
      </c>
      <c r="C160" s="150" t="e">
        <f t="shared" si="33"/>
        <v>#VALUE!</v>
      </c>
      <c r="D160" s="150" t="e">
        <f t="shared" si="30"/>
        <v>#VALUE!</v>
      </c>
      <c r="E160" s="150" t="e">
        <f t="shared" si="34"/>
        <v>#VALUE!</v>
      </c>
      <c r="F160" s="317" t="e">
        <f t="shared" si="32"/>
        <v>#VALUE!</v>
      </c>
      <c r="G160" s="318"/>
      <c r="H160" s="318"/>
      <c r="I160" s="283"/>
      <c r="J160" s="252"/>
      <c r="K160" s="240"/>
      <c r="L160" s="240"/>
      <c r="M160" s="240">
        <f t="shared" si="28"/>
        <v>259</v>
      </c>
      <c r="N160" s="253" t="e">
        <f t="shared" si="29"/>
        <v>#VALUE!</v>
      </c>
      <c r="O160" s="239"/>
    </row>
    <row r="161" spans="1:15" x14ac:dyDescent="0.2">
      <c r="A161" s="97"/>
      <c r="B161" s="148">
        <f t="shared" si="31"/>
        <v>100</v>
      </c>
      <c r="C161" s="150" t="e">
        <f t="shared" si="33"/>
        <v>#VALUE!</v>
      </c>
      <c r="D161" s="150" t="e">
        <f t="shared" si="30"/>
        <v>#VALUE!</v>
      </c>
      <c r="E161" s="150" t="e">
        <f t="shared" si="34"/>
        <v>#VALUE!</v>
      </c>
      <c r="F161" s="317" t="e">
        <f t="shared" si="32"/>
        <v>#VALUE!</v>
      </c>
      <c r="G161" s="318"/>
      <c r="H161" s="318"/>
      <c r="I161" s="283"/>
      <c r="J161" s="252"/>
      <c r="K161" s="240"/>
      <c r="L161" s="240"/>
      <c r="M161" s="240">
        <f t="shared" si="28"/>
        <v>258</v>
      </c>
      <c r="N161" s="253" t="e">
        <f t="shared" si="29"/>
        <v>#VALUE!</v>
      </c>
      <c r="O161" s="239"/>
    </row>
    <row r="162" spans="1:15" x14ac:dyDescent="0.2">
      <c r="A162" s="97"/>
      <c r="B162" s="148">
        <f t="shared" si="31"/>
        <v>101</v>
      </c>
      <c r="C162" s="150" t="e">
        <f t="shared" si="33"/>
        <v>#VALUE!</v>
      </c>
      <c r="D162" s="150" t="e">
        <f t="shared" si="30"/>
        <v>#VALUE!</v>
      </c>
      <c r="E162" s="150" t="e">
        <f t="shared" si="34"/>
        <v>#VALUE!</v>
      </c>
      <c r="F162" s="317" t="e">
        <f t="shared" si="32"/>
        <v>#VALUE!</v>
      </c>
      <c r="G162" s="318"/>
      <c r="H162" s="318"/>
      <c r="I162" s="283"/>
      <c r="J162" s="252"/>
      <c r="K162" s="240"/>
      <c r="L162" s="240"/>
      <c r="M162" s="240">
        <f t="shared" si="28"/>
        <v>257</v>
      </c>
      <c r="N162" s="253" t="e">
        <f t="shared" si="29"/>
        <v>#VALUE!</v>
      </c>
      <c r="O162" s="239"/>
    </row>
    <row r="163" spans="1:15" x14ac:dyDescent="0.2">
      <c r="A163" s="97"/>
      <c r="B163" s="148">
        <f t="shared" si="31"/>
        <v>102</v>
      </c>
      <c r="C163" s="150" t="e">
        <f t="shared" si="33"/>
        <v>#VALUE!</v>
      </c>
      <c r="D163" s="150" t="e">
        <f t="shared" si="30"/>
        <v>#VALUE!</v>
      </c>
      <c r="E163" s="150" t="e">
        <f t="shared" si="34"/>
        <v>#VALUE!</v>
      </c>
      <c r="F163" s="317" t="e">
        <f t="shared" si="32"/>
        <v>#VALUE!</v>
      </c>
      <c r="G163" s="318"/>
      <c r="H163" s="318"/>
      <c r="I163" s="283"/>
      <c r="J163" s="252"/>
      <c r="K163" s="240"/>
      <c r="L163" s="240"/>
      <c r="M163" s="240">
        <f t="shared" si="28"/>
        <v>256</v>
      </c>
      <c r="N163" s="253" t="e">
        <f t="shared" si="29"/>
        <v>#VALUE!</v>
      </c>
      <c r="O163" s="239"/>
    </row>
    <row r="164" spans="1:15" x14ac:dyDescent="0.2">
      <c r="A164" s="97"/>
      <c r="B164" s="148">
        <f t="shared" si="31"/>
        <v>103</v>
      </c>
      <c r="C164" s="150" t="e">
        <f t="shared" si="33"/>
        <v>#VALUE!</v>
      </c>
      <c r="D164" s="150" t="e">
        <f t="shared" si="30"/>
        <v>#VALUE!</v>
      </c>
      <c r="E164" s="150" t="e">
        <f t="shared" si="34"/>
        <v>#VALUE!</v>
      </c>
      <c r="F164" s="317" t="e">
        <f t="shared" si="32"/>
        <v>#VALUE!</v>
      </c>
      <c r="G164" s="318"/>
      <c r="H164" s="318"/>
      <c r="I164" s="283"/>
      <c r="J164" s="252"/>
      <c r="K164" s="240"/>
      <c r="L164" s="240"/>
      <c r="M164" s="240">
        <f t="shared" si="28"/>
        <v>255</v>
      </c>
      <c r="N164" s="253" t="e">
        <f t="shared" si="29"/>
        <v>#VALUE!</v>
      </c>
      <c r="O164" s="239"/>
    </row>
    <row r="165" spans="1:15" x14ac:dyDescent="0.2">
      <c r="A165" s="97"/>
      <c r="B165" s="148">
        <f t="shared" si="31"/>
        <v>104</v>
      </c>
      <c r="C165" s="150" t="e">
        <f t="shared" si="33"/>
        <v>#VALUE!</v>
      </c>
      <c r="D165" s="150" t="e">
        <f t="shared" si="30"/>
        <v>#VALUE!</v>
      </c>
      <c r="E165" s="150" t="e">
        <f t="shared" si="34"/>
        <v>#VALUE!</v>
      </c>
      <c r="F165" s="317" t="e">
        <f t="shared" si="32"/>
        <v>#VALUE!</v>
      </c>
      <c r="G165" s="318"/>
      <c r="H165" s="318"/>
      <c r="I165" s="283"/>
      <c r="J165" s="252"/>
      <c r="K165" s="240"/>
      <c r="L165" s="240"/>
      <c r="M165" s="240">
        <f t="shared" si="28"/>
        <v>254</v>
      </c>
      <c r="N165" s="253" t="e">
        <f t="shared" si="29"/>
        <v>#VALUE!</v>
      </c>
      <c r="O165" s="239"/>
    </row>
    <row r="166" spans="1:15" x14ac:dyDescent="0.2">
      <c r="A166" s="97"/>
      <c r="B166" s="148">
        <f t="shared" si="31"/>
        <v>105</v>
      </c>
      <c r="C166" s="150" t="e">
        <f t="shared" si="33"/>
        <v>#VALUE!</v>
      </c>
      <c r="D166" s="150" t="e">
        <f t="shared" si="30"/>
        <v>#VALUE!</v>
      </c>
      <c r="E166" s="150" t="e">
        <f t="shared" si="34"/>
        <v>#VALUE!</v>
      </c>
      <c r="F166" s="317" t="e">
        <f t="shared" si="32"/>
        <v>#VALUE!</v>
      </c>
      <c r="G166" s="318"/>
      <c r="H166" s="318"/>
      <c r="I166" s="283"/>
      <c r="J166" s="252"/>
      <c r="K166" s="240"/>
      <c r="L166" s="240"/>
      <c r="M166" s="240">
        <f t="shared" si="28"/>
        <v>253</v>
      </c>
      <c r="N166" s="253" t="e">
        <f t="shared" si="29"/>
        <v>#VALUE!</v>
      </c>
      <c r="O166" s="239"/>
    </row>
    <row r="167" spans="1:15" x14ac:dyDescent="0.2">
      <c r="A167" s="97"/>
      <c r="B167" s="148">
        <f t="shared" si="31"/>
        <v>106</v>
      </c>
      <c r="C167" s="150" t="e">
        <f t="shared" si="33"/>
        <v>#VALUE!</v>
      </c>
      <c r="D167" s="150" t="e">
        <f t="shared" si="30"/>
        <v>#VALUE!</v>
      </c>
      <c r="E167" s="150" t="e">
        <f t="shared" si="34"/>
        <v>#VALUE!</v>
      </c>
      <c r="F167" s="317" t="e">
        <f t="shared" si="32"/>
        <v>#VALUE!</v>
      </c>
      <c r="G167" s="318"/>
      <c r="H167" s="318"/>
      <c r="I167" s="283"/>
      <c r="J167" s="252"/>
      <c r="K167" s="240"/>
      <c r="L167" s="240"/>
      <c r="M167" s="240">
        <f t="shared" si="28"/>
        <v>252</v>
      </c>
      <c r="N167" s="253" t="e">
        <f t="shared" si="29"/>
        <v>#VALUE!</v>
      </c>
      <c r="O167" s="239"/>
    </row>
    <row r="168" spans="1:15" x14ac:dyDescent="0.2">
      <c r="A168" s="97"/>
      <c r="B168" s="148">
        <f t="shared" si="31"/>
        <v>107</v>
      </c>
      <c r="C168" s="150" t="e">
        <f t="shared" si="33"/>
        <v>#VALUE!</v>
      </c>
      <c r="D168" s="150" t="e">
        <f t="shared" si="30"/>
        <v>#VALUE!</v>
      </c>
      <c r="E168" s="150" t="e">
        <f t="shared" si="34"/>
        <v>#VALUE!</v>
      </c>
      <c r="F168" s="317" t="e">
        <f t="shared" si="32"/>
        <v>#VALUE!</v>
      </c>
      <c r="G168" s="318"/>
      <c r="H168" s="318"/>
      <c r="I168" s="283"/>
      <c r="J168" s="252"/>
      <c r="K168" s="240"/>
      <c r="L168" s="240"/>
      <c r="M168" s="240">
        <f t="shared" si="28"/>
        <v>251</v>
      </c>
      <c r="N168" s="253" t="e">
        <f t="shared" si="29"/>
        <v>#VALUE!</v>
      </c>
      <c r="O168" s="239"/>
    </row>
    <row r="169" spans="1:15" x14ac:dyDescent="0.2">
      <c r="A169" s="97"/>
      <c r="B169" s="148">
        <f t="shared" si="31"/>
        <v>108</v>
      </c>
      <c r="C169" s="150" t="e">
        <f t="shared" si="33"/>
        <v>#VALUE!</v>
      </c>
      <c r="D169" s="150" t="e">
        <f t="shared" si="30"/>
        <v>#VALUE!</v>
      </c>
      <c r="E169" s="150" t="e">
        <f t="shared" si="34"/>
        <v>#VALUE!</v>
      </c>
      <c r="F169" s="317" t="e">
        <f t="shared" si="32"/>
        <v>#VALUE!</v>
      </c>
      <c r="G169" s="318"/>
      <c r="H169" s="318"/>
      <c r="I169" s="283"/>
      <c r="J169" s="252"/>
      <c r="K169" s="240"/>
      <c r="L169" s="240"/>
      <c r="M169" s="240">
        <f t="shared" si="28"/>
        <v>250</v>
      </c>
      <c r="N169" s="253" t="e">
        <f t="shared" si="29"/>
        <v>#VALUE!</v>
      </c>
      <c r="O169" s="239"/>
    </row>
    <row r="170" spans="1:15" x14ac:dyDescent="0.2">
      <c r="A170" s="97"/>
      <c r="B170" s="148">
        <f t="shared" si="31"/>
        <v>109</v>
      </c>
      <c r="C170" s="150" t="e">
        <f t="shared" si="33"/>
        <v>#VALUE!</v>
      </c>
      <c r="D170" s="150" t="e">
        <f t="shared" si="30"/>
        <v>#VALUE!</v>
      </c>
      <c r="E170" s="150" t="e">
        <f t="shared" si="34"/>
        <v>#VALUE!</v>
      </c>
      <c r="F170" s="317" t="e">
        <f t="shared" si="32"/>
        <v>#VALUE!</v>
      </c>
      <c r="G170" s="318"/>
      <c r="H170" s="318"/>
      <c r="I170" s="283"/>
      <c r="J170" s="252"/>
      <c r="K170" s="240"/>
      <c r="L170" s="240"/>
      <c r="M170" s="240">
        <f t="shared" si="28"/>
        <v>249</v>
      </c>
      <c r="N170" s="253" t="e">
        <f t="shared" si="29"/>
        <v>#VALUE!</v>
      </c>
      <c r="O170" s="239"/>
    </row>
    <row r="171" spans="1:15" x14ac:dyDescent="0.2">
      <c r="A171" s="97"/>
      <c r="B171" s="148">
        <f t="shared" si="31"/>
        <v>110</v>
      </c>
      <c r="C171" s="150" t="e">
        <f t="shared" si="33"/>
        <v>#VALUE!</v>
      </c>
      <c r="D171" s="150" t="e">
        <f t="shared" si="30"/>
        <v>#VALUE!</v>
      </c>
      <c r="E171" s="150" t="e">
        <f t="shared" si="34"/>
        <v>#VALUE!</v>
      </c>
      <c r="F171" s="317" t="e">
        <f t="shared" si="32"/>
        <v>#VALUE!</v>
      </c>
      <c r="G171" s="318"/>
      <c r="H171" s="318"/>
      <c r="I171" s="283"/>
      <c r="J171" s="252"/>
      <c r="K171" s="240"/>
      <c r="L171" s="240"/>
      <c r="M171" s="240">
        <f t="shared" si="28"/>
        <v>248</v>
      </c>
      <c r="N171" s="253" t="e">
        <f t="shared" si="29"/>
        <v>#VALUE!</v>
      </c>
      <c r="O171" s="239"/>
    </row>
    <row r="172" spans="1:15" x14ac:dyDescent="0.2">
      <c r="A172" s="97"/>
      <c r="B172" s="148">
        <f t="shared" si="31"/>
        <v>111</v>
      </c>
      <c r="C172" s="150" t="e">
        <f t="shared" si="33"/>
        <v>#VALUE!</v>
      </c>
      <c r="D172" s="150" t="e">
        <f t="shared" si="30"/>
        <v>#VALUE!</v>
      </c>
      <c r="E172" s="150" t="e">
        <f t="shared" si="34"/>
        <v>#VALUE!</v>
      </c>
      <c r="F172" s="317" t="e">
        <f t="shared" si="32"/>
        <v>#VALUE!</v>
      </c>
      <c r="G172" s="318"/>
      <c r="H172" s="318"/>
      <c r="I172" s="283"/>
      <c r="J172" s="252"/>
      <c r="K172" s="240"/>
      <c r="L172" s="240"/>
      <c r="M172" s="240">
        <f t="shared" si="28"/>
        <v>247</v>
      </c>
      <c r="N172" s="253" t="e">
        <f t="shared" si="29"/>
        <v>#VALUE!</v>
      </c>
      <c r="O172" s="239"/>
    </row>
    <row r="173" spans="1:15" x14ac:dyDescent="0.2">
      <c r="A173" s="97"/>
      <c r="B173" s="148">
        <f t="shared" si="31"/>
        <v>112</v>
      </c>
      <c r="C173" s="150" t="e">
        <f t="shared" si="33"/>
        <v>#VALUE!</v>
      </c>
      <c r="D173" s="150" t="e">
        <f t="shared" si="30"/>
        <v>#VALUE!</v>
      </c>
      <c r="E173" s="150" t="e">
        <f t="shared" si="34"/>
        <v>#VALUE!</v>
      </c>
      <c r="F173" s="317" t="e">
        <f t="shared" si="32"/>
        <v>#VALUE!</v>
      </c>
      <c r="G173" s="318"/>
      <c r="H173" s="318"/>
      <c r="I173" s="283"/>
      <c r="J173" s="252"/>
      <c r="K173" s="240"/>
      <c r="L173" s="240"/>
      <c r="M173" s="240">
        <f t="shared" si="28"/>
        <v>246</v>
      </c>
      <c r="N173" s="253" t="e">
        <f t="shared" si="29"/>
        <v>#VALUE!</v>
      </c>
      <c r="O173" s="239"/>
    </row>
    <row r="174" spans="1:15" x14ac:dyDescent="0.2">
      <c r="A174" s="97"/>
      <c r="B174" s="148">
        <f t="shared" si="31"/>
        <v>113</v>
      </c>
      <c r="C174" s="150" t="e">
        <f t="shared" si="33"/>
        <v>#VALUE!</v>
      </c>
      <c r="D174" s="150" t="e">
        <f t="shared" si="30"/>
        <v>#VALUE!</v>
      </c>
      <c r="E174" s="150" t="e">
        <f t="shared" si="34"/>
        <v>#VALUE!</v>
      </c>
      <c r="F174" s="317" t="e">
        <f t="shared" si="32"/>
        <v>#VALUE!</v>
      </c>
      <c r="G174" s="318"/>
      <c r="H174" s="318"/>
      <c r="I174" s="283"/>
      <c r="J174" s="252"/>
      <c r="K174" s="240"/>
      <c r="L174" s="240"/>
      <c r="M174" s="240">
        <f t="shared" si="28"/>
        <v>245</v>
      </c>
      <c r="N174" s="253" t="e">
        <f t="shared" si="29"/>
        <v>#VALUE!</v>
      </c>
      <c r="O174" s="239"/>
    </row>
    <row r="175" spans="1:15" x14ac:dyDescent="0.2">
      <c r="A175" s="97"/>
      <c r="B175" s="148">
        <f t="shared" si="31"/>
        <v>114</v>
      </c>
      <c r="C175" s="150" t="e">
        <f t="shared" si="33"/>
        <v>#VALUE!</v>
      </c>
      <c r="D175" s="150" t="e">
        <f t="shared" si="30"/>
        <v>#VALUE!</v>
      </c>
      <c r="E175" s="150" t="e">
        <f t="shared" si="34"/>
        <v>#VALUE!</v>
      </c>
      <c r="F175" s="317" t="e">
        <f t="shared" si="32"/>
        <v>#VALUE!</v>
      </c>
      <c r="G175" s="318"/>
      <c r="H175" s="318"/>
      <c r="I175" s="283"/>
      <c r="J175" s="252"/>
      <c r="K175" s="240"/>
      <c r="L175" s="240"/>
      <c r="M175" s="240">
        <f t="shared" si="28"/>
        <v>244</v>
      </c>
      <c r="N175" s="253" t="e">
        <f t="shared" si="29"/>
        <v>#VALUE!</v>
      </c>
      <c r="O175" s="239"/>
    </row>
    <row r="176" spans="1:15" x14ac:dyDescent="0.2">
      <c r="A176" s="97"/>
      <c r="B176" s="148">
        <f t="shared" si="31"/>
        <v>115</v>
      </c>
      <c r="C176" s="150" t="e">
        <f t="shared" si="33"/>
        <v>#VALUE!</v>
      </c>
      <c r="D176" s="150" t="e">
        <f t="shared" si="30"/>
        <v>#VALUE!</v>
      </c>
      <c r="E176" s="150" t="e">
        <f t="shared" si="34"/>
        <v>#VALUE!</v>
      </c>
      <c r="F176" s="317" t="e">
        <f t="shared" si="32"/>
        <v>#VALUE!</v>
      </c>
      <c r="G176" s="318"/>
      <c r="H176" s="318"/>
      <c r="I176" s="283"/>
      <c r="J176" s="252"/>
      <c r="K176" s="240"/>
      <c r="L176" s="240"/>
      <c r="M176" s="240">
        <f t="shared" si="28"/>
        <v>243</v>
      </c>
      <c r="N176" s="253" t="e">
        <f>N175</f>
        <v>#VALUE!</v>
      </c>
      <c r="O176" s="239"/>
    </row>
    <row r="177" spans="1:15" x14ac:dyDescent="0.2">
      <c r="A177" s="97"/>
      <c r="B177" s="148">
        <f t="shared" si="31"/>
        <v>116</v>
      </c>
      <c r="C177" s="150" t="e">
        <f t="shared" si="33"/>
        <v>#VALUE!</v>
      </c>
      <c r="D177" s="150" t="e">
        <f t="shared" si="30"/>
        <v>#VALUE!</v>
      </c>
      <c r="E177" s="150" t="e">
        <f t="shared" si="34"/>
        <v>#VALUE!</v>
      </c>
      <c r="F177" s="317" t="e">
        <f t="shared" si="32"/>
        <v>#VALUE!</v>
      </c>
      <c r="G177" s="318"/>
      <c r="H177" s="318"/>
      <c r="I177" s="283"/>
      <c r="J177" s="252"/>
      <c r="K177" s="240"/>
      <c r="L177" s="240"/>
      <c r="M177" s="240">
        <f t="shared" si="28"/>
        <v>242</v>
      </c>
      <c r="N177" s="253" t="e">
        <f>N176</f>
        <v>#VALUE!</v>
      </c>
      <c r="O177" s="239"/>
    </row>
    <row r="178" spans="1:15" x14ac:dyDescent="0.2">
      <c r="A178" s="97"/>
      <c r="B178" s="148">
        <f t="shared" si="31"/>
        <v>117</v>
      </c>
      <c r="C178" s="150" t="e">
        <f t="shared" si="33"/>
        <v>#VALUE!</v>
      </c>
      <c r="D178" s="150" t="e">
        <f t="shared" si="30"/>
        <v>#VALUE!</v>
      </c>
      <c r="E178" s="150" t="e">
        <f t="shared" si="34"/>
        <v>#VALUE!</v>
      </c>
      <c r="F178" s="317" t="e">
        <f t="shared" si="32"/>
        <v>#VALUE!</v>
      </c>
      <c r="G178" s="318"/>
      <c r="H178" s="318"/>
      <c r="I178" s="283"/>
      <c r="J178" s="252"/>
      <c r="K178" s="240"/>
      <c r="L178" s="240"/>
      <c r="M178" s="240">
        <f>M177-1</f>
        <v>241</v>
      </c>
      <c r="N178" s="253" t="e">
        <f>N177</f>
        <v>#VALUE!</v>
      </c>
      <c r="O178" s="239"/>
    </row>
    <row r="179" spans="1:15" x14ac:dyDescent="0.2">
      <c r="A179" s="97"/>
      <c r="B179" s="148">
        <f t="shared" si="31"/>
        <v>118</v>
      </c>
      <c r="C179" s="150" t="e">
        <f t="shared" si="33"/>
        <v>#VALUE!</v>
      </c>
      <c r="D179" s="150" t="e">
        <f t="shared" si="30"/>
        <v>#VALUE!</v>
      </c>
      <c r="E179" s="150" t="e">
        <f t="shared" si="34"/>
        <v>#VALUE!</v>
      </c>
      <c r="F179" s="317" t="e">
        <f t="shared" si="32"/>
        <v>#VALUE!</v>
      </c>
      <c r="G179" s="318"/>
      <c r="H179" s="318"/>
      <c r="I179" s="283"/>
      <c r="J179" s="252"/>
      <c r="K179" s="240"/>
      <c r="L179" s="240"/>
      <c r="M179" s="240">
        <f t="shared" ref="M179:M242" si="35">M178-1</f>
        <v>240</v>
      </c>
      <c r="N179" s="253" t="e">
        <f t="shared" ref="N179:N242" si="36">N178</f>
        <v>#VALUE!</v>
      </c>
      <c r="O179" s="239"/>
    </row>
    <row r="180" spans="1:15" x14ac:dyDescent="0.2">
      <c r="A180" s="97"/>
      <c r="B180" s="148">
        <f t="shared" si="31"/>
        <v>119</v>
      </c>
      <c r="C180" s="150" t="e">
        <f t="shared" si="33"/>
        <v>#VALUE!</v>
      </c>
      <c r="D180" s="150" t="e">
        <f t="shared" si="30"/>
        <v>#VALUE!</v>
      </c>
      <c r="E180" s="150" t="e">
        <f t="shared" si="34"/>
        <v>#VALUE!</v>
      </c>
      <c r="F180" s="317" t="e">
        <f t="shared" si="32"/>
        <v>#VALUE!</v>
      </c>
      <c r="G180" s="318"/>
      <c r="H180" s="318"/>
      <c r="I180" s="283"/>
      <c r="J180" s="252"/>
      <c r="K180" s="240"/>
      <c r="L180" s="240"/>
      <c r="M180" s="240">
        <f t="shared" si="35"/>
        <v>239</v>
      </c>
      <c r="N180" s="253" t="e">
        <f t="shared" si="36"/>
        <v>#VALUE!</v>
      </c>
      <c r="O180" s="239"/>
    </row>
    <row r="181" spans="1:15" x14ac:dyDescent="0.2">
      <c r="A181" s="97"/>
      <c r="B181" s="148">
        <f>B180+1</f>
        <v>120</v>
      </c>
      <c r="C181" s="150" t="e">
        <f t="shared" si="33"/>
        <v>#VALUE!</v>
      </c>
      <c r="D181" s="150" t="e">
        <f t="shared" si="30"/>
        <v>#VALUE!</v>
      </c>
      <c r="E181" s="150" t="e">
        <f t="shared" si="34"/>
        <v>#VALUE!</v>
      </c>
      <c r="F181" s="317" t="e">
        <f t="shared" si="32"/>
        <v>#VALUE!</v>
      </c>
      <c r="G181" s="318"/>
      <c r="H181" s="318"/>
      <c r="I181" s="283"/>
      <c r="J181" s="252"/>
      <c r="K181" s="240"/>
      <c r="L181" s="240"/>
      <c r="M181" s="240">
        <f t="shared" si="35"/>
        <v>238</v>
      </c>
      <c r="N181" s="253" t="e">
        <f t="shared" si="36"/>
        <v>#VALUE!</v>
      </c>
      <c r="O181" s="239"/>
    </row>
    <row r="182" spans="1:15" x14ac:dyDescent="0.2">
      <c r="A182" s="97"/>
      <c r="B182" s="148">
        <f>B181+1</f>
        <v>121</v>
      </c>
      <c r="C182" s="150" t="e">
        <f t="shared" si="33"/>
        <v>#VALUE!</v>
      </c>
      <c r="D182" s="150" t="e">
        <f t="shared" si="30"/>
        <v>#VALUE!</v>
      </c>
      <c r="E182" s="150" t="e">
        <f t="shared" si="34"/>
        <v>#VALUE!</v>
      </c>
      <c r="F182" s="317" t="e">
        <f t="shared" si="32"/>
        <v>#VALUE!</v>
      </c>
      <c r="G182" s="318"/>
      <c r="H182" s="318"/>
      <c r="I182" s="283"/>
      <c r="J182" s="252"/>
      <c r="K182" s="240"/>
      <c r="L182" s="240"/>
      <c r="M182" s="240">
        <f t="shared" si="35"/>
        <v>237</v>
      </c>
      <c r="N182" s="253" t="e">
        <f t="shared" si="36"/>
        <v>#VALUE!</v>
      </c>
      <c r="O182" s="239"/>
    </row>
    <row r="183" spans="1:15" x14ac:dyDescent="0.2">
      <c r="A183" s="97"/>
      <c r="B183" s="148">
        <f>B182+1</f>
        <v>122</v>
      </c>
      <c r="C183" s="150" t="e">
        <f t="shared" si="33"/>
        <v>#VALUE!</v>
      </c>
      <c r="D183" s="150" t="e">
        <f t="shared" si="30"/>
        <v>#VALUE!</v>
      </c>
      <c r="E183" s="150" t="e">
        <f t="shared" si="34"/>
        <v>#VALUE!</v>
      </c>
      <c r="F183" s="317" t="e">
        <f t="shared" si="32"/>
        <v>#VALUE!</v>
      </c>
      <c r="G183" s="318"/>
      <c r="H183" s="318"/>
      <c r="I183" s="283"/>
      <c r="J183" s="252"/>
      <c r="K183" s="240"/>
      <c r="L183" s="240"/>
      <c r="M183" s="240">
        <f t="shared" si="35"/>
        <v>236</v>
      </c>
      <c r="N183" s="253" t="e">
        <f t="shared" si="36"/>
        <v>#VALUE!</v>
      </c>
      <c r="O183" s="239"/>
    </row>
    <row r="184" spans="1:15" x14ac:dyDescent="0.2">
      <c r="A184" s="97"/>
      <c r="B184" s="148">
        <f t="shared" ref="B184:B247" si="37">B183+1</f>
        <v>123</v>
      </c>
      <c r="C184" s="150" t="e">
        <f t="shared" si="33"/>
        <v>#VALUE!</v>
      </c>
      <c r="D184" s="150" t="e">
        <f t="shared" si="30"/>
        <v>#VALUE!</v>
      </c>
      <c r="E184" s="150" t="e">
        <f t="shared" si="34"/>
        <v>#VALUE!</v>
      </c>
      <c r="F184" s="317" t="e">
        <f t="shared" si="32"/>
        <v>#VALUE!</v>
      </c>
      <c r="G184" s="318"/>
      <c r="H184" s="318"/>
      <c r="I184" s="283"/>
      <c r="J184" s="252"/>
      <c r="K184" s="240"/>
      <c r="L184" s="240"/>
      <c r="M184" s="240">
        <f t="shared" si="35"/>
        <v>235</v>
      </c>
      <c r="N184" s="253" t="e">
        <f t="shared" si="36"/>
        <v>#VALUE!</v>
      </c>
      <c r="O184" s="239"/>
    </row>
    <row r="185" spans="1:15" x14ac:dyDescent="0.2">
      <c r="A185" s="97"/>
      <c r="B185" s="148">
        <f t="shared" si="37"/>
        <v>124</v>
      </c>
      <c r="C185" s="150" t="e">
        <f t="shared" si="33"/>
        <v>#VALUE!</v>
      </c>
      <c r="D185" s="150" t="e">
        <f t="shared" si="30"/>
        <v>#VALUE!</v>
      </c>
      <c r="E185" s="150" t="e">
        <f t="shared" si="34"/>
        <v>#VALUE!</v>
      </c>
      <c r="F185" s="317" t="e">
        <f t="shared" si="32"/>
        <v>#VALUE!</v>
      </c>
      <c r="G185" s="318"/>
      <c r="H185" s="318"/>
      <c r="I185" s="283"/>
      <c r="J185" s="252"/>
      <c r="K185" s="240"/>
      <c r="L185" s="240"/>
      <c r="M185" s="240">
        <f t="shared" si="35"/>
        <v>234</v>
      </c>
      <c r="N185" s="253" t="e">
        <f t="shared" si="36"/>
        <v>#VALUE!</v>
      </c>
      <c r="O185" s="239"/>
    </row>
    <row r="186" spans="1:15" x14ac:dyDescent="0.2">
      <c r="A186" s="97"/>
      <c r="B186" s="148">
        <f t="shared" si="37"/>
        <v>125</v>
      </c>
      <c r="C186" s="150" t="e">
        <f t="shared" si="33"/>
        <v>#VALUE!</v>
      </c>
      <c r="D186" s="150" t="e">
        <f t="shared" si="30"/>
        <v>#VALUE!</v>
      </c>
      <c r="E186" s="150" t="e">
        <f t="shared" si="34"/>
        <v>#VALUE!</v>
      </c>
      <c r="F186" s="317" t="e">
        <f t="shared" si="32"/>
        <v>#VALUE!</v>
      </c>
      <c r="G186" s="318"/>
      <c r="H186" s="318"/>
      <c r="I186" s="283"/>
      <c r="J186" s="252"/>
      <c r="K186" s="240"/>
      <c r="L186" s="240"/>
      <c r="M186" s="240">
        <f t="shared" si="35"/>
        <v>233</v>
      </c>
      <c r="N186" s="253" t="e">
        <f t="shared" si="36"/>
        <v>#VALUE!</v>
      </c>
      <c r="O186" s="239"/>
    </row>
    <row r="187" spans="1:15" x14ac:dyDescent="0.2">
      <c r="A187" s="97"/>
      <c r="B187" s="148">
        <f t="shared" si="37"/>
        <v>126</v>
      </c>
      <c r="C187" s="150" t="e">
        <f t="shared" si="33"/>
        <v>#VALUE!</v>
      </c>
      <c r="D187" s="150" t="e">
        <f t="shared" si="30"/>
        <v>#VALUE!</v>
      </c>
      <c r="E187" s="150" t="e">
        <f t="shared" si="34"/>
        <v>#VALUE!</v>
      </c>
      <c r="F187" s="317" t="e">
        <f t="shared" si="32"/>
        <v>#VALUE!</v>
      </c>
      <c r="G187" s="318"/>
      <c r="H187" s="318"/>
      <c r="I187" s="283"/>
      <c r="J187" s="252"/>
      <c r="K187" s="240"/>
      <c r="L187" s="240"/>
      <c r="M187" s="240">
        <f t="shared" si="35"/>
        <v>232</v>
      </c>
      <c r="N187" s="253" t="e">
        <f t="shared" si="36"/>
        <v>#VALUE!</v>
      </c>
      <c r="O187" s="239"/>
    </row>
    <row r="188" spans="1:15" x14ac:dyDescent="0.2">
      <c r="A188" s="97"/>
      <c r="B188" s="148">
        <f t="shared" si="37"/>
        <v>127</v>
      </c>
      <c r="C188" s="150" t="e">
        <f t="shared" si="33"/>
        <v>#VALUE!</v>
      </c>
      <c r="D188" s="150" t="e">
        <f t="shared" si="30"/>
        <v>#VALUE!</v>
      </c>
      <c r="E188" s="150" t="e">
        <f t="shared" si="34"/>
        <v>#VALUE!</v>
      </c>
      <c r="F188" s="317" t="e">
        <f t="shared" si="32"/>
        <v>#VALUE!</v>
      </c>
      <c r="G188" s="318"/>
      <c r="H188" s="318"/>
      <c r="I188" s="283"/>
      <c r="J188" s="252"/>
      <c r="K188" s="240"/>
      <c r="L188" s="240"/>
      <c r="M188" s="240">
        <f t="shared" si="35"/>
        <v>231</v>
      </c>
      <c r="N188" s="253" t="e">
        <f t="shared" si="36"/>
        <v>#VALUE!</v>
      </c>
      <c r="O188" s="239"/>
    </row>
    <row r="189" spans="1:15" x14ac:dyDescent="0.2">
      <c r="A189" s="97"/>
      <c r="B189" s="148">
        <f t="shared" si="37"/>
        <v>128</v>
      </c>
      <c r="C189" s="150" t="e">
        <f t="shared" si="33"/>
        <v>#VALUE!</v>
      </c>
      <c r="D189" s="150" t="e">
        <f t="shared" si="30"/>
        <v>#VALUE!</v>
      </c>
      <c r="E189" s="150" t="e">
        <f t="shared" si="34"/>
        <v>#VALUE!</v>
      </c>
      <c r="F189" s="317" t="e">
        <f t="shared" si="32"/>
        <v>#VALUE!</v>
      </c>
      <c r="G189" s="318"/>
      <c r="H189" s="318"/>
      <c r="I189" s="283"/>
      <c r="J189" s="252"/>
      <c r="K189" s="240"/>
      <c r="L189" s="240"/>
      <c r="M189" s="240">
        <f t="shared" si="35"/>
        <v>230</v>
      </c>
      <c r="N189" s="253" t="e">
        <f t="shared" si="36"/>
        <v>#VALUE!</v>
      </c>
      <c r="O189" s="239"/>
    </row>
    <row r="190" spans="1:15" x14ac:dyDescent="0.2">
      <c r="A190" s="97"/>
      <c r="B190" s="148">
        <f t="shared" si="37"/>
        <v>129</v>
      </c>
      <c r="C190" s="150" t="e">
        <f t="shared" si="33"/>
        <v>#VALUE!</v>
      </c>
      <c r="D190" s="150" t="e">
        <f t="shared" ref="D190:D253" si="38">C190*N185</f>
        <v>#VALUE!</v>
      </c>
      <c r="E190" s="150" t="e">
        <f t="shared" si="34"/>
        <v>#VALUE!</v>
      </c>
      <c r="F190" s="317" t="e">
        <f t="shared" si="32"/>
        <v>#VALUE!</v>
      </c>
      <c r="G190" s="318"/>
      <c r="H190" s="318"/>
      <c r="I190" s="283"/>
      <c r="J190" s="252"/>
      <c r="K190" s="240"/>
      <c r="L190" s="240"/>
      <c r="M190" s="240">
        <f t="shared" si="35"/>
        <v>229</v>
      </c>
      <c r="N190" s="253" t="e">
        <f t="shared" si="36"/>
        <v>#VALUE!</v>
      </c>
      <c r="O190" s="239"/>
    </row>
    <row r="191" spans="1:15" x14ac:dyDescent="0.2">
      <c r="A191" s="97"/>
      <c r="B191" s="148">
        <f t="shared" si="37"/>
        <v>130</v>
      </c>
      <c r="C191" s="150" t="e">
        <f t="shared" si="33"/>
        <v>#VALUE!</v>
      </c>
      <c r="D191" s="150" t="e">
        <f t="shared" si="38"/>
        <v>#VALUE!</v>
      </c>
      <c r="E191" s="150" t="e">
        <f t="shared" si="34"/>
        <v>#VALUE!</v>
      </c>
      <c r="F191" s="317" t="e">
        <f t="shared" si="32"/>
        <v>#VALUE!</v>
      </c>
      <c r="G191" s="318"/>
      <c r="H191" s="318"/>
      <c r="I191" s="283"/>
      <c r="J191" s="252"/>
      <c r="K191" s="240"/>
      <c r="L191" s="240"/>
      <c r="M191" s="240">
        <f t="shared" si="35"/>
        <v>228</v>
      </c>
      <c r="N191" s="253" t="e">
        <f t="shared" si="36"/>
        <v>#VALUE!</v>
      </c>
      <c r="O191" s="239"/>
    </row>
    <row r="192" spans="1:15" x14ac:dyDescent="0.2">
      <c r="A192" s="97"/>
      <c r="B192" s="148">
        <f t="shared" si="37"/>
        <v>131</v>
      </c>
      <c r="C192" s="150" t="e">
        <f t="shared" si="33"/>
        <v>#VALUE!</v>
      </c>
      <c r="D192" s="150" t="e">
        <f t="shared" si="38"/>
        <v>#VALUE!</v>
      </c>
      <c r="E192" s="150" t="e">
        <f t="shared" si="34"/>
        <v>#VALUE!</v>
      </c>
      <c r="F192" s="317" t="e">
        <f t="shared" si="32"/>
        <v>#VALUE!</v>
      </c>
      <c r="G192" s="318"/>
      <c r="H192" s="318"/>
      <c r="I192" s="283"/>
      <c r="J192" s="252"/>
      <c r="K192" s="240"/>
      <c r="L192" s="240"/>
      <c r="M192" s="240">
        <f t="shared" si="35"/>
        <v>227</v>
      </c>
      <c r="N192" s="253" t="e">
        <f t="shared" si="36"/>
        <v>#VALUE!</v>
      </c>
      <c r="O192" s="239"/>
    </row>
    <row r="193" spans="1:15" x14ac:dyDescent="0.2">
      <c r="A193" s="97"/>
      <c r="B193" s="148">
        <f t="shared" si="37"/>
        <v>132</v>
      </c>
      <c r="C193" s="150" t="e">
        <f t="shared" si="33"/>
        <v>#VALUE!</v>
      </c>
      <c r="D193" s="150" t="e">
        <f t="shared" si="38"/>
        <v>#VALUE!</v>
      </c>
      <c r="E193" s="150" t="e">
        <f t="shared" si="34"/>
        <v>#VALUE!</v>
      </c>
      <c r="F193" s="317" t="e">
        <f t="shared" ref="F193:F256" si="39">IF(C193&lt;=E192,C193+D193,IF($M$50=1,C193*(N188/(1-(1+N188)^-(M188-0))),$C$54*($N$57/(1-(1+$N$57)^-($M$57-0)))))</f>
        <v>#VALUE!</v>
      </c>
      <c r="G193" s="318"/>
      <c r="H193" s="318"/>
      <c r="I193" s="283"/>
      <c r="J193" s="252"/>
      <c r="K193" s="240"/>
      <c r="L193" s="240"/>
      <c r="M193" s="240">
        <f t="shared" si="35"/>
        <v>226</v>
      </c>
      <c r="N193" s="253" t="e">
        <f t="shared" si="36"/>
        <v>#VALUE!</v>
      </c>
      <c r="O193" s="239"/>
    </row>
    <row r="194" spans="1:15" x14ac:dyDescent="0.2">
      <c r="A194" s="97"/>
      <c r="B194" s="148">
        <f t="shared" si="37"/>
        <v>133</v>
      </c>
      <c r="C194" s="150" t="e">
        <f t="shared" ref="C194:C257" si="40">IF(OR(C193&lt;0,C193&lt;F193),0,(IF(I193=0,C193-E193,C193-I193-E193)))</f>
        <v>#VALUE!</v>
      </c>
      <c r="D194" s="150" t="e">
        <f t="shared" si="38"/>
        <v>#VALUE!</v>
      </c>
      <c r="E194" s="150" t="e">
        <f t="shared" ref="E194:E257" si="41">IF(C194&lt;=E193,C194,F194-D194)</f>
        <v>#VALUE!</v>
      </c>
      <c r="F194" s="317" t="e">
        <f t="shared" si="39"/>
        <v>#VALUE!</v>
      </c>
      <c r="G194" s="318"/>
      <c r="H194" s="318"/>
      <c r="I194" s="283"/>
      <c r="J194" s="252"/>
      <c r="K194" s="240"/>
      <c r="L194" s="240"/>
      <c r="M194" s="240">
        <f t="shared" si="35"/>
        <v>225</v>
      </c>
      <c r="N194" s="253" t="e">
        <f t="shared" si="36"/>
        <v>#VALUE!</v>
      </c>
      <c r="O194" s="239"/>
    </row>
    <row r="195" spans="1:15" x14ac:dyDescent="0.2">
      <c r="A195" s="97"/>
      <c r="B195" s="148">
        <f t="shared" si="37"/>
        <v>134</v>
      </c>
      <c r="C195" s="150" t="e">
        <f t="shared" si="40"/>
        <v>#VALUE!</v>
      </c>
      <c r="D195" s="150" t="e">
        <f t="shared" si="38"/>
        <v>#VALUE!</v>
      </c>
      <c r="E195" s="150" t="e">
        <f t="shared" si="41"/>
        <v>#VALUE!</v>
      </c>
      <c r="F195" s="317" t="e">
        <f t="shared" si="39"/>
        <v>#VALUE!</v>
      </c>
      <c r="G195" s="318"/>
      <c r="H195" s="318"/>
      <c r="I195" s="283"/>
      <c r="J195" s="252"/>
      <c r="K195" s="240"/>
      <c r="L195" s="240"/>
      <c r="M195" s="240">
        <f t="shared" si="35"/>
        <v>224</v>
      </c>
      <c r="N195" s="253" t="e">
        <f t="shared" si="36"/>
        <v>#VALUE!</v>
      </c>
      <c r="O195" s="239"/>
    </row>
    <row r="196" spans="1:15" x14ac:dyDescent="0.2">
      <c r="A196" s="97"/>
      <c r="B196" s="148">
        <f t="shared" si="37"/>
        <v>135</v>
      </c>
      <c r="C196" s="150" t="e">
        <f t="shared" si="40"/>
        <v>#VALUE!</v>
      </c>
      <c r="D196" s="150" t="e">
        <f t="shared" si="38"/>
        <v>#VALUE!</v>
      </c>
      <c r="E196" s="150" t="e">
        <f t="shared" si="41"/>
        <v>#VALUE!</v>
      </c>
      <c r="F196" s="317" t="e">
        <f t="shared" si="39"/>
        <v>#VALUE!</v>
      </c>
      <c r="G196" s="318"/>
      <c r="H196" s="318"/>
      <c r="I196" s="283"/>
      <c r="J196" s="252"/>
      <c r="K196" s="240"/>
      <c r="L196" s="240"/>
      <c r="M196" s="240">
        <f t="shared" si="35"/>
        <v>223</v>
      </c>
      <c r="N196" s="253" t="e">
        <f t="shared" si="36"/>
        <v>#VALUE!</v>
      </c>
      <c r="O196" s="239"/>
    </row>
    <row r="197" spans="1:15" x14ac:dyDescent="0.2">
      <c r="A197" s="97"/>
      <c r="B197" s="148">
        <f t="shared" si="37"/>
        <v>136</v>
      </c>
      <c r="C197" s="150" t="e">
        <f t="shared" si="40"/>
        <v>#VALUE!</v>
      </c>
      <c r="D197" s="150" t="e">
        <f t="shared" si="38"/>
        <v>#VALUE!</v>
      </c>
      <c r="E197" s="150" t="e">
        <f t="shared" si="41"/>
        <v>#VALUE!</v>
      </c>
      <c r="F197" s="317" t="e">
        <f t="shared" si="39"/>
        <v>#VALUE!</v>
      </c>
      <c r="G197" s="318"/>
      <c r="H197" s="318"/>
      <c r="I197" s="283"/>
      <c r="J197" s="252"/>
      <c r="K197" s="240"/>
      <c r="L197" s="240"/>
      <c r="M197" s="240">
        <f t="shared" si="35"/>
        <v>222</v>
      </c>
      <c r="N197" s="253" t="e">
        <f t="shared" si="36"/>
        <v>#VALUE!</v>
      </c>
      <c r="O197" s="239"/>
    </row>
    <row r="198" spans="1:15" x14ac:dyDescent="0.2">
      <c r="A198" s="97"/>
      <c r="B198" s="148">
        <f t="shared" si="37"/>
        <v>137</v>
      </c>
      <c r="C198" s="150" t="e">
        <f t="shared" si="40"/>
        <v>#VALUE!</v>
      </c>
      <c r="D198" s="150" t="e">
        <f t="shared" si="38"/>
        <v>#VALUE!</v>
      </c>
      <c r="E198" s="150" t="e">
        <f t="shared" si="41"/>
        <v>#VALUE!</v>
      </c>
      <c r="F198" s="317" t="e">
        <f t="shared" si="39"/>
        <v>#VALUE!</v>
      </c>
      <c r="G198" s="318"/>
      <c r="H198" s="318"/>
      <c r="I198" s="283"/>
      <c r="J198" s="252"/>
      <c r="K198" s="240"/>
      <c r="L198" s="240"/>
      <c r="M198" s="240">
        <f t="shared" si="35"/>
        <v>221</v>
      </c>
      <c r="N198" s="253" t="e">
        <f t="shared" si="36"/>
        <v>#VALUE!</v>
      </c>
      <c r="O198" s="239"/>
    </row>
    <row r="199" spans="1:15" x14ac:dyDescent="0.2">
      <c r="A199" s="97"/>
      <c r="B199" s="148">
        <f t="shared" si="37"/>
        <v>138</v>
      </c>
      <c r="C199" s="150" t="e">
        <f t="shared" si="40"/>
        <v>#VALUE!</v>
      </c>
      <c r="D199" s="150" t="e">
        <f t="shared" si="38"/>
        <v>#VALUE!</v>
      </c>
      <c r="E199" s="150" t="e">
        <f t="shared" si="41"/>
        <v>#VALUE!</v>
      </c>
      <c r="F199" s="317" t="e">
        <f t="shared" si="39"/>
        <v>#VALUE!</v>
      </c>
      <c r="G199" s="318"/>
      <c r="H199" s="318"/>
      <c r="I199" s="283"/>
      <c r="J199" s="252"/>
      <c r="K199" s="240"/>
      <c r="L199" s="240"/>
      <c r="M199" s="240">
        <f t="shared" si="35"/>
        <v>220</v>
      </c>
      <c r="N199" s="253" t="e">
        <f t="shared" si="36"/>
        <v>#VALUE!</v>
      </c>
      <c r="O199" s="239"/>
    </row>
    <row r="200" spans="1:15" x14ac:dyDescent="0.2">
      <c r="A200" s="97"/>
      <c r="B200" s="148">
        <f t="shared" si="37"/>
        <v>139</v>
      </c>
      <c r="C200" s="150" t="e">
        <f t="shared" si="40"/>
        <v>#VALUE!</v>
      </c>
      <c r="D200" s="150" t="e">
        <f t="shared" si="38"/>
        <v>#VALUE!</v>
      </c>
      <c r="E200" s="150" t="e">
        <f t="shared" si="41"/>
        <v>#VALUE!</v>
      </c>
      <c r="F200" s="317" t="e">
        <f t="shared" si="39"/>
        <v>#VALUE!</v>
      </c>
      <c r="G200" s="318"/>
      <c r="H200" s="318"/>
      <c r="I200" s="283"/>
      <c r="J200" s="252"/>
      <c r="K200" s="240"/>
      <c r="L200" s="240"/>
      <c r="M200" s="240">
        <f t="shared" si="35"/>
        <v>219</v>
      </c>
      <c r="N200" s="253" t="e">
        <f t="shared" si="36"/>
        <v>#VALUE!</v>
      </c>
      <c r="O200" s="239"/>
    </row>
    <row r="201" spans="1:15" x14ac:dyDescent="0.2">
      <c r="A201" s="97"/>
      <c r="B201" s="148">
        <f t="shared" si="37"/>
        <v>140</v>
      </c>
      <c r="C201" s="150" t="e">
        <f t="shared" si="40"/>
        <v>#VALUE!</v>
      </c>
      <c r="D201" s="150" t="e">
        <f t="shared" si="38"/>
        <v>#VALUE!</v>
      </c>
      <c r="E201" s="150" t="e">
        <f t="shared" si="41"/>
        <v>#VALUE!</v>
      </c>
      <c r="F201" s="317" t="e">
        <f t="shared" si="39"/>
        <v>#VALUE!</v>
      </c>
      <c r="G201" s="318"/>
      <c r="H201" s="318"/>
      <c r="I201" s="283"/>
      <c r="J201" s="252"/>
      <c r="K201" s="240"/>
      <c r="L201" s="240"/>
      <c r="M201" s="240">
        <f t="shared" si="35"/>
        <v>218</v>
      </c>
      <c r="N201" s="253" t="e">
        <f t="shared" si="36"/>
        <v>#VALUE!</v>
      </c>
      <c r="O201" s="239"/>
    </row>
    <row r="202" spans="1:15" x14ac:dyDescent="0.2">
      <c r="A202" s="97"/>
      <c r="B202" s="148">
        <f t="shared" si="37"/>
        <v>141</v>
      </c>
      <c r="C202" s="150" t="e">
        <f t="shared" si="40"/>
        <v>#VALUE!</v>
      </c>
      <c r="D202" s="150" t="e">
        <f t="shared" si="38"/>
        <v>#VALUE!</v>
      </c>
      <c r="E202" s="150" t="e">
        <f t="shared" si="41"/>
        <v>#VALUE!</v>
      </c>
      <c r="F202" s="317" t="e">
        <f t="shared" si="39"/>
        <v>#VALUE!</v>
      </c>
      <c r="G202" s="318"/>
      <c r="H202" s="318"/>
      <c r="I202" s="283"/>
      <c r="J202" s="252"/>
      <c r="K202" s="240"/>
      <c r="L202" s="240"/>
      <c r="M202" s="240">
        <f t="shared" si="35"/>
        <v>217</v>
      </c>
      <c r="N202" s="253" t="e">
        <f t="shared" si="36"/>
        <v>#VALUE!</v>
      </c>
      <c r="O202" s="239"/>
    </row>
    <row r="203" spans="1:15" x14ac:dyDescent="0.2">
      <c r="A203" s="97"/>
      <c r="B203" s="148">
        <f t="shared" si="37"/>
        <v>142</v>
      </c>
      <c r="C203" s="150" t="e">
        <f t="shared" si="40"/>
        <v>#VALUE!</v>
      </c>
      <c r="D203" s="150" t="e">
        <f t="shared" si="38"/>
        <v>#VALUE!</v>
      </c>
      <c r="E203" s="150" t="e">
        <f t="shared" si="41"/>
        <v>#VALUE!</v>
      </c>
      <c r="F203" s="317" t="e">
        <f t="shared" si="39"/>
        <v>#VALUE!</v>
      </c>
      <c r="G203" s="318"/>
      <c r="H203" s="318"/>
      <c r="I203" s="283"/>
      <c r="J203" s="252"/>
      <c r="K203" s="240"/>
      <c r="L203" s="240"/>
      <c r="M203" s="240">
        <f t="shared" si="35"/>
        <v>216</v>
      </c>
      <c r="N203" s="253" t="e">
        <f t="shared" si="36"/>
        <v>#VALUE!</v>
      </c>
      <c r="O203" s="239"/>
    </row>
    <row r="204" spans="1:15" x14ac:dyDescent="0.2">
      <c r="A204" s="97"/>
      <c r="B204" s="148">
        <f t="shared" si="37"/>
        <v>143</v>
      </c>
      <c r="C204" s="150" t="e">
        <f t="shared" si="40"/>
        <v>#VALUE!</v>
      </c>
      <c r="D204" s="150" t="e">
        <f t="shared" si="38"/>
        <v>#VALUE!</v>
      </c>
      <c r="E204" s="150" t="e">
        <f t="shared" si="41"/>
        <v>#VALUE!</v>
      </c>
      <c r="F204" s="317" t="e">
        <f t="shared" si="39"/>
        <v>#VALUE!</v>
      </c>
      <c r="G204" s="318"/>
      <c r="H204" s="318"/>
      <c r="I204" s="283"/>
      <c r="J204" s="252"/>
      <c r="K204" s="240"/>
      <c r="L204" s="240"/>
      <c r="M204" s="240">
        <f t="shared" si="35"/>
        <v>215</v>
      </c>
      <c r="N204" s="253" t="e">
        <f t="shared" si="36"/>
        <v>#VALUE!</v>
      </c>
      <c r="O204" s="239"/>
    </row>
    <row r="205" spans="1:15" x14ac:dyDescent="0.2">
      <c r="A205" s="97"/>
      <c r="B205" s="148">
        <f t="shared" si="37"/>
        <v>144</v>
      </c>
      <c r="C205" s="150" t="e">
        <f t="shared" si="40"/>
        <v>#VALUE!</v>
      </c>
      <c r="D205" s="150" t="e">
        <f t="shared" si="38"/>
        <v>#VALUE!</v>
      </c>
      <c r="E205" s="150" t="e">
        <f t="shared" si="41"/>
        <v>#VALUE!</v>
      </c>
      <c r="F205" s="317" t="e">
        <f t="shared" si="39"/>
        <v>#VALUE!</v>
      </c>
      <c r="G205" s="318"/>
      <c r="H205" s="318"/>
      <c r="I205" s="283"/>
      <c r="J205" s="252"/>
      <c r="K205" s="240"/>
      <c r="L205" s="240"/>
      <c r="M205" s="240">
        <f t="shared" si="35"/>
        <v>214</v>
      </c>
      <c r="N205" s="253" t="e">
        <f t="shared" si="36"/>
        <v>#VALUE!</v>
      </c>
      <c r="O205" s="239"/>
    </row>
    <row r="206" spans="1:15" x14ac:dyDescent="0.2">
      <c r="A206" s="97"/>
      <c r="B206" s="148">
        <f t="shared" si="37"/>
        <v>145</v>
      </c>
      <c r="C206" s="150" t="e">
        <f t="shared" si="40"/>
        <v>#VALUE!</v>
      </c>
      <c r="D206" s="150" t="e">
        <f t="shared" si="38"/>
        <v>#VALUE!</v>
      </c>
      <c r="E206" s="150" t="e">
        <f t="shared" si="41"/>
        <v>#VALUE!</v>
      </c>
      <c r="F206" s="317" t="e">
        <f t="shared" si="39"/>
        <v>#VALUE!</v>
      </c>
      <c r="G206" s="318"/>
      <c r="H206" s="318"/>
      <c r="I206" s="283"/>
      <c r="J206" s="252"/>
      <c r="K206" s="240"/>
      <c r="L206" s="240"/>
      <c r="M206" s="240">
        <f t="shared" si="35"/>
        <v>213</v>
      </c>
      <c r="N206" s="253" t="e">
        <f t="shared" si="36"/>
        <v>#VALUE!</v>
      </c>
      <c r="O206" s="239"/>
    </row>
    <row r="207" spans="1:15" x14ac:dyDescent="0.2">
      <c r="A207" s="97"/>
      <c r="B207" s="148">
        <f t="shared" si="37"/>
        <v>146</v>
      </c>
      <c r="C207" s="150" t="e">
        <f t="shared" si="40"/>
        <v>#VALUE!</v>
      </c>
      <c r="D207" s="150" t="e">
        <f t="shared" si="38"/>
        <v>#VALUE!</v>
      </c>
      <c r="E207" s="150" t="e">
        <f t="shared" si="41"/>
        <v>#VALUE!</v>
      </c>
      <c r="F207" s="317" t="e">
        <f t="shared" si="39"/>
        <v>#VALUE!</v>
      </c>
      <c r="G207" s="318"/>
      <c r="H207" s="318"/>
      <c r="I207" s="283"/>
      <c r="J207" s="252"/>
      <c r="K207" s="240"/>
      <c r="L207" s="240"/>
      <c r="M207" s="240">
        <f t="shared" si="35"/>
        <v>212</v>
      </c>
      <c r="N207" s="253" t="e">
        <f t="shared" si="36"/>
        <v>#VALUE!</v>
      </c>
      <c r="O207" s="239"/>
    </row>
    <row r="208" spans="1:15" x14ac:dyDescent="0.2">
      <c r="A208" s="97"/>
      <c r="B208" s="148">
        <f t="shared" si="37"/>
        <v>147</v>
      </c>
      <c r="C208" s="150" t="e">
        <f t="shared" si="40"/>
        <v>#VALUE!</v>
      </c>
      <c r="D208" s="150" t="e">
        <f t="shared" si="38"/>
        <v>#VALUE!</v>
      </c>
      <c r="E208" s="150" t="e">
        <f t="shared" si="41"/>
        <v>#VALUE!</v>
      </c>
      <c r="F208" s="317" t="e">
        <f t="shared" si="39"/>
        <v>#VALUE!</v>
      </c>
      <c r="G208" s="318"/>
      <c r="H208" s="318"/>
      <c r="I208" s="283"/>
      <c r="J208" s="252"/>
      <c r="K208" s="240"/>
      <c r="L208" s="240"/>
      <c r="M208" s="240">
        <f t="shared" si="35"/>
        <v>211</v>
      </c>
      <c r="N208" s="253" t="e">
        <f t="shared" si="36"/>
        <v>#VALUE!</v>
      </c>
      <c r="O208" s="239"/>
    </row>
    <row r="209" spans="1:15" x14ac:dyDescent="0.2">
      <c r="A209" s="97"/>
      <c r="B209" s="148">
        <f t="shared" si="37"/>
        <v>148</v>
      </c>
      <c r="C209" s="150" t="e">
        <f t="shared" si="40"/>
        <v>#VALUE!</v>
      </c>
      <c r="D209" s="150" t="e">
        <f t="shared" si="38"/>
        <v>#VALUE!</v>
      </c>
      <c r="E209" s="150" t="e">
        <f t="shared" si="41"/>
        <v>#VALUE!</v>
      </c>
      <c r="F209" s="317" t="e">
        <f t="shared" si="39"/>
        <v>#VALUE!</v>
      </c>
      <c r="G209" s="318"/>
      <c r="H209" s="318"/>
      <c r="I209" s="283"/>
      <c r="J209" s="252"/>
      <c r="K209" s="240"/>
      <c r="L209" s="240"/>
      <c r="M209" s="240">
        <f t="shared" si="35"/>
        <v>210</v>
      </c>
      <c r="N209" s="253" t="e">
        <f t="shared" si="36"/>
        <v>#VALUE!</v>
      </c>
      <c r="O209" s="239"/>
    </row>
    <row r="210" spans="1:15" x14ac:dyDescent="0.2">
      <c r="A210" s="97"/>
      <c r="B210" s="148">
        <f t="shared" si="37"/>
        <v>149</v>
      </c>
      <c r="C210" s="150" t="e">
        <f t="shared" si="40"/>
        <v>#VALUE!</v>
      </c>
      <c r="D210" s="150" t="e">
        <f t="shared" si="38"/>
        <v>#VALUE!</v>
      </c>
      <c r="E210" s="150" t="e">
        <f t="shared" si="41"/>
        <v>#VALUE!</v>
      </c>
      <c r="F210" s="317" t="e">
        <f t="shared" si="39"/>
        <v>#VALUE!</v>
      </c>
      <c r="G210" s="318"/>
      <c r="H210" s="318"/>
      <c r="I210" s="283"/>
      <c r="J210" s="252"/>
      <c r="K210" s="240"/>
      <c r="L210" s="240"/>
      <c r="M210" s="240">
        <f t="shared" si="35"/>
        <v>209</v>
      </c>
      <c r="N210" s="253" t="e">
        <f t="shared" si="36"/>
        <v>#VALUE!</v>
      </c>
      <c r="O210" s="239"/>
    </row>
    <row r="211" spans="1:15" x14ac:dyDescent="0.2">
      <c r="A211" s="97"/>
      <c r="B211" s="148">
        <f t="shared" si="37"/>
        <v>150</v>
      </c>
      <c r="C211" s="150" t="e">
        <f t="shared" si="40"/>
        <v>#VALUE!</v>
      </c>
      <c r="D211" s="150" t="e">
        <f t="shared" si="38"/>
        <v>#VALUE!</v>
      </c>
      <c r="E211" s="150" t="e">
        <f t="shared" si="41"/>
        <v>#VALUE!</v>
      </c>
      <c r="F211" s="317" t="e">
        <f t="shared" si="39"/>
        <v>#VALUE!</v>
      </c>
      <c r="G211" s="318"/>
      <c r="H211" s="318"/>
      <c r="I211" s="283"/>
      <c r="J211" s="252"/>
      <c r="K211" s="240"/>
      <c r="L211" s="240"/>
      <c r="M211" s="240">
        <f t="shared" si="35"/>
        <v>208</v>
      </c>
      <c r="N211" s="253" t="e">
        <f t="shared" si="36"/>
        <v>#VALUE!</v>
      </c>
      <c r="O211" s="239"/>
    </row>
    <row r="212" spans="1:15" x14ac:dyDescent="0.2">
      <c r="A212" s="97"/>
      <c r="B212" s="148">
        <f t="shared" si="37"/>
        <v>151</v>
      </c>
      <c r="C212" s="150" t="e">
        <f t="shared" si="40"/>
        <v>#VALUE!</v>
      </c>
      <c r="D212" s="150" t="e">
        <f t="shared" si="38"/>
        <v>#VALUE!</v>
      </c>
      <c r="E212" s="150" t="e">
        <f t="shared" si="41"/>
        <v>#VALUE!</v>
      </c>
      <c r="F212" s="317" t="e">
        <f t="shared" si="39"/>
        <v>#VALUE!</v>
      </c>
      <c r="G212" s="318"/>
      <c r="H212" s="318"/>
      <c r="I212" s="283"/>
      <c r="J212" s="252"/>
      <c r="K212" s="240"/>
      <c r="L212" s="240"/>
      <c r="M212" s="240">
        <f t="shared" si="35"/>
        <v>207</v>
      </c>
      <c r="N212" s="253" t="e">
        <f t="shared" si="36"/>
        <v>#VALUE!</v>
      </c>
      <c r="O212" s="239"/>
    </row>
    <row r="213" spans="1:15" x14ac:dyDescent="0.2">
      <c r="A213" s="97"/>
      <c r="B213" s="148">
        <f t="shared" si="37"/>
        <v>152</v>
      </c>
      <c r="C213" s="150" t="e">
        <f t="shared" si="40"/>
        <v>#VALUE!</v>
      </c>
      <c r="D213" s="150" t="e">
        <f t="shared" si="38"/>
        <v>#VALUE!</v>
      </c>
      <c r="E213" s="150" t="e">
        <f t="shared" si="41"/>
        <v>#VALUE!</v>
      </c>
      <c r="F213" s="317" t="e">
        <f t="shared" si="39"/>
        <v>#VALUE!</v>
      </c>
      <c r="G213" s="318"/>
      <c r="H213" s="318"/>
      <c r="I213" s="283"/>
      <c r="J213" s="252"/>
      <c r="K213" s="240"/>
      <c r="L213" s="240"/>
      <c r="M213" s="240">
        <f t="shared" si="35"/>
        <v>206</v>
      </c>
      <c r="N213" s="253" t="e">
        <f t="shared" si="36"/>
        <v>#VALUE!</v>
      </c>
      <c r="O213" s="239"/>
    </row>
    <row r="214" spans="1:15" x14ac:dyDescent="0.2">
      <c r="A214" s="97"/>
      <c r="B214" s="148">
        <f t="shared" si="37"/>
        <v>153</v>
      </c>
      <c r="C214" s="150" t="e">
        <f t="shared" si="40"/>
        <v>#VALUE!</v>
      </c>
      <c r="D214" s="150" t="e">
        <f t="shared" si="38"/>
        <v>#VALUE!</v>
      </c>
      <c r="E214" s="150" t="e">
        <f t="shared" si="41"/>
        <v>#VALUE!</v>
      </c>
      <c r="F214" s="317" t="e">
        <f t="shared" si="39"/>
        <v>#VALUE!</v>
      </c>
      <c r="G214" s="318"/>
      <c r="H214" s="318"/>
      <c r="I214" s="283"/>
      <c r="J214" s="252"/>
      <c r="K214" s="240"/>
      <c r="L214" s="240"/>
      <c r="M214" s="240">
        <f t="shared" si="35"/>
        <v>205</v>
      </c>
      <c r="N214" s="253" t="e">
        <f t="shared" si="36"/>
        <v>#VALUE!</v>
      </c>
      <c r="O214" s="239"/>
    </row>
    <row r="215" spans="1:15" x14ac:dyDescent="0.2">
      <c r="A215" s="97"/>
      <c r="B215" s="148">
        <f t="shared" si="37"/>
        <v>154</v>
      </c>
      <c r="C215" s="150" t="e">
        <f t="shared" si="40"/>
        <v>#VALUE!</v>
      </c>
      <c r="D215" s="150" t="e">
        <f t="shared" si="38"/>
        <v>#VALUE!</v>
      </c>
      <c r="E215" s="150" t="e">
        <f t="shared" si="41"/>
        <v>#VALUE!</v>
      </c>
      <c r="F215" s="317" t="e">
        <f t="shared" si="39"/>
        <v>#VALUE!</v>
      </c>
      <c r="G215" s="318"/>
      <c r="H215" s="318"/>
      <c r="I215" s="283"/>
      <c r="J215" s="252"/>
      <c r="K215" s="240"/>
      <c r="L215" s="240"/>
      <c r="M215" s="240">
        <f t="shared" si="35"/>
        <v>204</v>
      </c>
      <c r="N215" s="253" t="e">
        <f t="shared" si="36"/>
        <v>#VALUE!</v>
      </c>
      <c r="O215" s="239"/>
    </row>
    <row r="216" spans="1:15" x14ac:dyDescent="0.2">
      <c r="A216" s="97"/>
      <c r="B216" s="148">
        <f t="shared" si="37"/>
        <v>155</v>
      </c>
      <c r="C216" s="150" t="e">
        <f t="shared" si="40"/>
        <v>#VALUE!</v>
      </c>
      <c r="D216" s="150" t="e">
        <f t="shared" si="38"/>
        <v>#VALUE!</v>
      </c>
      <c r="E216" s="150" t="e">
        <f t="shared" si="41"/>
        <v>#VALUE!</v>
      </c>
      <c r="F216" s="317" t="e">
        <f t="shared" si="39"/>
        <v>#VALUE!</v>
      </c>
      <c r="G216" s="318"/>
      <c r="H216" s="318"/>
      <c r="I216" s="283"/>
      <c r="J216" s="252"/>
      <c r="K216" s="240"/>
      <c r="L216" s="240"/>
      <c r="M216" s="240">
        <f t="shared" si="35"/>
        <v>203</v>
      </c>
      <c r="N216" s="253" t="e">
        <f t="shared" si="36"/>
        <v>#VALUE!</v>
      </c>
      <c r="O216" s="239"/>
    </row>
    <row r="217" spans="1:15" x14ac:dyDescent="0.2">
      <c r="A217" s="97"/>
      <c r="B217" s="148">
        <f t="shared" si="37"/>
        <v>156</v>
      </c>
      <c r="C217" s="150" t="e">
        <f t="shared" si="40"/>
        <v>#VALUE!</v>
      </c>
      <c r="D217" s="150" t="e">
        <f t="shared" si="38"/>
        <v>#VALUE!</v>
      </c>
      <c r="E217" s="150" t="e">
        <f t="shared" si="41"/>
        <v>#VALUE!</v>
      </c>
      <c r="F217" s="317" t="e">
        <f t="shared" si="39"/>
        <v>#VALUE!</v>
      </c>
      <c r="G217" s="318"/>
      <c r="H217" s="318"/>
      <c r="I217" s="283"/>
      <c r="J217" s="252"/>
      <c r="K217" s="240"/>
      <c r="L217" s="240"/>
      <c r="M217" s="240">
        <f t="shared" si="35"/>
        <v>202</v>
      </c>
      <c r="N217" s="253" t="e">
        <f t="shared" si="36"/>
        <v>#VALUE!</v>
      </c>
      <c r="O217" s="239"/>
    </row>
    <row r="218" spans="1:15" x14ac:dyDescent="0.2">
      <c r="A218" s="97"/>
      <c r="B218" s="148">
        <f t="shared" si="37"/>
        <v>157</v>
      </c>
      <c r="C218" s="150" t="e">
        <f t="shared" si="40"/>
        <v>#VALUE!</v>
      </c>
      <c r="D218" s="150" t="e">
        <f t="shared" si="38"/>
        <v>#VALUE!</v>
      </c>
      <c r="E218" s="150" t="e">
        <f t="shared" si="41"/>
        <v>#VALUE!</v>
      </c>
      <c r="F218" s="317" t="e">
        <f t="shared" si="39"/>
        <v>#VALUE!</v>
      </c>
      <c r="G218" s="318"/>
      <c r="H218" s="318"/>
      <c r="I218" s="283"/>
      <c r="J218" s="252"/>
      <c r="K218" s="240"/>
      <c r="L218" s="240"/>
      <c r="M218" s="240">
        <f t="shared" si="35"/>
        <v>201</v>
      </c>
      <c r="N218" s="253" t="e">
        <f t="shared" si="36"/>
        <v>#VALUE!</v>
      </c>
      <c r="O218" s="239"/>
    </row>
    <row r="219" spans="1:15" x14ac:dyDescent="0.2">
      <c r="A219" s="97"/>
      <c r="B219" s="148">
        <f t="shared" si="37"/>
        <v>158</v>
      </c>
      <c r="C219" s="150" t="e">
        <f t="shared" si="40"/>
        <v>#VALUE!</v>
      </c>
      <c r="D219" s="150" t="e">
        <f t="shared" si="38"/>
        <v>#VALUE!</v>
      </c>
      <c r="E219" s="150" t="e">
        <f t="shared" si="41"/>
        <v>#VALUE!</v>
      </c>
      <c r="F219" s="317" t="e">
        <f t="shared" si="39"/>
        <v>#VALUE!</v>
      </c>
      <c r="G219" s="318"/>
      <c r="H219" s="318"/>
      <c r="I219" s="283"/>
      <c r="J219" s="252"/>
      <c r="K219" s="240"/>
      <c r="L219" s="240"/>
      <c r="M219" s="240">
        <f t="shared" si="35"/>
        <v>200</v>
      </c>
      <c r="N219" s="253" t="e">
        <f t="shared" si="36"/>
        <v>#VALUE!</v>
      </c>
      <c r="O219" s="239"/>
    </row>
    <row r="220" spans="1:15" x14ac:dyDescent="0.2">
      <c r="A220" s="97"/>
      <c r="B220" s="148">
        <f t="shared" si="37"/>
        <v>159</v>
      </c>
      <c r="C220" s="150" t="e">
        <f t="shared" si="40"/>
        <v>#VALUE!</v>
      </c>
      <c r="D220" s="150" t="e">
        <f t="shared" si="38"/>
        <v>#VALUE!</v>
      </c>
      <c r="E220" s="150" t="e">
        <f t="shared" si="41"/>
        <v>#VALUE!</v>
      </c>
      <c r="F220" s="317" t="e">
        <f t="shared" si="39"/>
        <v>#VALUE!</v>
      </c>
      <c r="G220" s="318"/>
      <c r="H220" s="318"/>
      <c r="I220" s="283"/>
      <c r="J220" s="252"/>
      <c r="K220" s="240"/>
      <c r="L220" s="240"/>
      <c r="M220" s="240">
        <f t="shared" si="35"/>
        <v>199</v>
      </c>
      <c r="N220" s="253" t="e">
        <f t="shared" si="36"/>
        <v>#VALUE!</v>
      </c>
      <c r="O220" s="239"/>
    </row>
    <row r="221" spans="1:15" x14ac:dyDescent="0.2">
      <c r="A221" s="97"/>
      <c r="B221" s="148">
        <f t="shared" si="37"/>
        <v>160</v>
      </c>
      <c r="C221" s="150" t="e">
        <f t="shared" si="40"/>
        <v>#VALUE!</v>
      </c>
      <c r="D221" s="150" t="e">
        <f t="shared" si="38"/>
        <v>#VALUE!</v>
      </c>
      <c r="E221" s="150" t="e">
        <f t="shared" si="41"/>
        <v>#VALUE!</v>
      </c>
      <c r="F221" s="317" t="e">
        <f t="shared" si="39"/>
        <v>#VALUE!</v>
      </c>
      <c r="G221" s="318"/>
      <c r="H221" s="318"/>
      <c r="I221" s="283"/>
      <c r="J221" s="252"/>
      <c r="K221" s="240"/>
      <c r="L221" s="240"/>
      <c r="M221" s="240">
        <f t="shared" si="35"/>
        <v>198</v>
      </c>
      <c r="N221" s="253" t="e">
        <f t="shared" si="36"/>
        <v>#VALUE!</v>
      </c>
      <c r="O221" s="239"/>
    </row>
    <row r="222" spans="1:15" x14ac:dyDescent="0.2">
      <c r="A222" s="97"/>
      <c r="B222" s="148">
        <f t="shared" si="37"/>
        <v>161</v>
      </c>
      <c r="C222" s="150" t="e">
        <f t="shared" si="40"/>
        <v>#VALUE!</v>
      </c>
      <c r="D222" s="150" t="e">
        <f t="shared" si="38"/>
        <v>#VALUE!</v>
      </c>
      <c r="E222" s="150" t="e">
        <f t="shared" si="41"/>
        <v>#VALUE!</v>
      </c>
      <c r="F222" s="317" t="e">
        <f t="shared" si="39"/>
        <v>#VALUE!</v>
      </c>
      <c r="G222" s="318"/>
      <c r="H222" s="318"/>
      <c r="I222" s="283"/>
      <c r="J222" s="252"/>
      <c r="K222" s="240"/>
      <c r="L222" s="240"/>
      <c r="M222" s="240">
        <f t="shared" si="35"/>
        <v>197</v>
      </c>
      <c r="N222" s="253" t="e">
        <f t="shared" si="36"/>
        <v>#VALUE!</v>
      </c>
      <c r="O222" s="239"/>
    </row>
    <row r="223" spans="1:15" x14ac:dyDescent="0.2">
      <c r="A223" s="97"/>
      <c r="B223" s="148">
        <f t="shared" si="37"/>
        <v>162</v>
      </c>
      <c r="C223" s="150" t="e">
        <f t="shared" si="40"/>
        <v>#VALUE!</v>
      </c>
      <c r="D223" s="150" t="e">
        <f t="shared" si="38"/>
        <v>#VALUE!</v>
      </c>
      <c r="E223" s="150" t="e">
        <f t="shared" si="41"/>
        <v>#VALUE!</v>
      </c>
      <c r="F223" s="317" t="e">
        <f t="shared" si="39"/>
        <v>#VALUE!</v>
      </c>
      <c r="G223" s="318"/>
      <c r="H223" s="318"/>
      <c r="I223" s="283"/>
      <c r="J223" s="252"/>
      <c r="K223" s="240"/>
      <c r="L223" s="240"/>
      <c r="M223" s="240">
        <f t="shared" si="35"/>
        <v>196</v>
      </c>
      <c r="N223" s="253" t="e">
        <f t="shared" si="36"/>
        <v>#VALUE!</v>
      </c>
      <c r="O223" s="239"/>
    </row>
    <row r="224" spans="1:15" x14ac:dyDescent="0.2">
      <c r="A224" s="97"/>
      <c r="B224" s="148">
        <f t="shared" si="37"/>
        <v>163</v>
      </c>
      <c r="C224" s="150" t="e">
        <f t="shared" si="40"/>
        <v>#VALUE!</v>
      </c>
      <c r="D224" s="150" t="e">
        <f t="shared" si="38"/>
        <v>#VALUE!</v>
      </c>
      <c r="E224" s="150" t="e">
        <f t="shared" si="41"/>
        <v>#VALUE!</v>
      </c>
      <c r="F224" s="317" t="e">
        <f t="shared" si="39"/>
        <v>#VALUE!</v>
      </c>
      <c r="G224" s="318"/>
      <c r="H224" s="318"/>
      <c r="I224" s="283"/>
      <c r="J224" s="252"/>
      <c r="K224" s="240"/>
      <c r="L224" s="240"/>
      <c r="M224" s="240">
        <f t="shared" si="35"/>
        <v>195</v>
      </c>
      <c r="N224" s="253" t="e">
        <f t="shared" si="36"/>
        <v>#VALUE!</v>
      </c>
      <c r="O224" s="239"/>
    </row>
    <row r="225" spans="1:15" x14ac:dyDescent="0.2">
      <c r="A225" s="97"/>
      <c r="B225" s="148">
        <f t="shared" si="37"/>
        <v>164</v>
      </c>
      <c r="C225" s="150" t="e">
        <f t="shared" si="40"/>
        <v>#VALUE!</v>
      </c>
      <c r="D225" s="150" t="e">
        <f t="shared" si="38"/>
        <v>#VALUE!</v>
      </c>
      <c r="E225" s="150" t="e">
        <f t="shared" si="41"/>
        <v>#VALUE!</v>
      </c>
      <c r="F225" s="317" t="e">
        <f t="shared" si="39"/>
        <v>#VALUE!</v>
      </c>
      <c r="G225" s="318"/>
      <c r="H225" s="318"/>
      <c r="I225" s="283"/>
      <c r="J225" s="252"/>
      <c r="K225" s="240"/>
      <c r="L225" s="240"/>
      <c r="M225" s="240">
        <f t="shared" si="35"/>
        <v>194</v>
      </c>
      <c r="N225" s="253" t="e">
        <f t="shared" si="36"/>
        <v>#VALUE!</v>
      </c>
      <c r="O225" s="239"/>
    </row>
    <row r="226" spans="1:15" x14ac:dyDescent="0.2">
      <c r="A226" s="97"/>
      <c r="B226" s="148">
        <f t="shared" si="37"/>
        <v>165</v>
      </c>
      <c r="C226" s="150" t="e">
        <f t="shared" si="40"/>
        <v>#VALUE!</v>
      </c>
      <c r="D226" s="150" t="e">
        <f t="shared" si="38"/>
        <v>#VALUE!</v>
      </c>
      <c r="E226" s="150" t="e">
        <f t="shared" si="41"/>
        <v>#VALUE!</v>
      </c>
      <c r="F226" s="317" t="e">
        <f t="shared" si="39"/>
        <v>#VALUE!</v>
      </c>
      <c r="G226" s="318"/>
      <c r="H226" s="318"/>
      <c r="I226" s="283"/>
      <c r="J226" s="252"/>
      <c r="K226" s="240"/>
      <c r="L226" s="240"/>
      <c r="M226" s="240">
        <f t="shared" si="35"/>
        <v>193</v>
      </c>
      <c r="N226" s="253" t="e">
        <f t="shared" si="36"/>
        <v>#VALUE!</v>
      </c>
      <c r="O226" s="239"/>
    </row>
    <row r="227" spans="1:15" x14ac:dyDescent="0.2">
      <c r="A227" s="97"/>
      <c r="B227" s="148">
        <f t="shared" si="37"/>
        <v>166</v>
      </c>
      <c r="C227" s="150" t="e">
        <f t="shared" si="40"/>
        <v>#VALUE!</v>
      </c>
      <c r="D227" s="150" t="e">
        <f t="shared" si="38"/>
        <v>#VALUE!</v>
      </c>
      <c r="E227" s="150" t="e">
        <f t="shared" si="41"/>
        <v>#VALUE!</v>
      </c>
      <c r="F227" s="317" t="e">
        <f t="shared" si="39"/>
        <v>#VALUE!</v>
      </c>
      <c r="G227" s="318"/>
      <c r="H227" s="318"/>
      <c r="I227" s="283"/>
      <c r="J227" s="252"/>
      <c r="K227" s="240"/>
      <c r="L227" s="240"/>
      <c r="M227" s="240">
        <f t="shared" si="35"/>
        <v>192</v>
      </c>
      <c r="N227" s="253" t="e">
        <f t="shared" si="36"/>
        <v>#VALUE!</v>
      </c>
      <c r="O227" s="239"/>
    </row>
    <row r="228" spans="1:15" x14ac:dyDescent="0.2">
      <c r="A228" s="97"/>
      <c r="B228" s="148">
        <f t="shared" si="37"/>
        <v>167</v>
      </c>
      <c r="C228" s="150" t="e">
        <f t="shared" si="40"/>
        <v>#VALUE!</v>
      </c>
      <c r="D228" s="150" t="e">
        <f t="shared" si="38"/>
        <v>#VALUE!</v>
      </c>
      <c r="E228" s="150" t="e">
        <f t="shared" si="41"/>
        <v>#VALUE!</v>
      </c>
      <c r="F228" s="317" t="e">
        <f t="shared" si="39"/>
        <v>#VALUE!</v>
      </c>
      <c r="G228" s="318"/>
      <c r="H228" s="318"/>
      <c r="I228" s="283"/>
      <c r="J228" s="252"/>
      <c r="K228" s="240"/>
      <c r="L228" s="240"/>
      <c r="M228" s="240">
        <f t="shared" si="35"/>
        <v>191</v>
      </c>
      <c r="N228" s="253" t="e">
        <f t="shared" si="36"/>
        <v>#VALUE!</v>
      </c>
      <c r="O228" s="239"/>
    </row>
    <row r="229" spans="1:15" x14ac:dyDescent="0.2">
      <c r="A229" s="97"/>
      <c r="B229" s="148">
        <f t="shared" si="37"/>
        <v>168</v>
      </c>
      <c r="C229" s="150" t="e">
        <f t="shared" si="40"/>
        <v>#VALUE!</v>
      </c>
      <c r="D229" s="150" t="e">
        <f t="shared" si="38"/>
        <v>#VALUE!</v>
      </c>
      <c r="E229" s="150" t="e">
        <f t="shared" si="41"/>
        <v>#VALUE!</v>
      </c>
      <c r="F229" s="317" t="e">
        <f t="shared" si="39"/>
        <v>#VALUE!</v>
      </c>
      <c r="G229" s="318"/>
      <c r="H229" s="318"/>
      <c r="I229" s="283"/>
      <c r="J229" s="252"/>
      <c r="K229" s="240"/>
      <c r="L229" s="240"/>
      <c r="M229" s="240">
        <f t="shared" si="35"/>
        <v>190</v>
      </c>
      <c r="N229" s="253" t="e">
        <f t="shared" si="36"/>
        <v>#VALUE!</v>
      </c>
      <c r="O229" s="239"/>
    </row>
    <row r="230" spans="1:15" x14ac:dyDescent="0.2">
      <c r="A230" s="97"/>
      <c r="B230" s="148">
        <f t="shared" si="37"/>
        <v>169</v>
      </c>
      <c r="C230" s="150" t="e">
        <f t="shared" si="40"/>
        <v>#VALUE!</v>
      </c>
      <c r="D230" s="150" t="e">
        <f t="shared" si="38"/>
        <v>#VALUE!</v>
      </c>
      <c r="E230" s="150" t="e">
        <f t="shared" si="41"/>
        <v>#VALUE!</v>
      </c>
      <c r="F230" s="317" t="e">
        <f t="shared" si="39"/>
        <v>#VALUE!</v>
      </c>
      <c r="G230" s="318"/>
      <c r="H230" s="318"/>
      <c r="I230" s="283"/>
      <c r="J230" s="252"/>
      <c r="K230" s="240"/>
      <c r="L230" s="240"/>
      <c r="M230" s="240">
        <f t="shared" si="35"/>
        <v>189</v>
      </c>
      <c r="N230" s="253" t="e">
        <f t="shared" si="36"/>
        <v>#VALUE!</v>
      </c>
      <c r="O230" s="239"/>
    </row>
    <row r="231" spans="1:15" x14ac:dyDescent="0.2">
      <c r="A231" s="97"/>
      <c r="B231" s="148">
        <f t="shared" si="37"/>
        <v>170</v>
      </c>
      <c r="C231" s="150" t="e">
        <f t="shared" si="40"/>
        <v>#VALUE!</v>
      </c>
      <c r="D231" s="150" t="e">
        <f t="shared" si="38"/>
        <v>#VALUE!</v>
      </c>
      <c r="E231" s="150" t="e">
        <f t="shared" si="41"/>
        <v>#VALUE!</v>
      </c>
      <c r="F231" s="317" t="e">
        <f t="shared" si="39"/>
        <v>#VALUE!</v>
      </c>
      <c r="G231" s="318"/>
      <c r="H231" s="318"/>
      <c r="I231" s="283"/>
      <c r="J231" s="252"/>
      <c r="K231" s="240"/>
      <c r="L231" s="240"/>
      <c r="M231" s="240">
        <f t="shared" si="35"/>
        <v>188</v>
      </c>
      <c r="N231" s="253" t="e">
        <f t="shared" si="36"/>
        <v>#VALUE!</v>
      </c>
      <c r="O231" s="239"/>
    </row>
    <row r="232" spans="1:15" x14ac:dyDescent="0.2">
      <c r="A232" s="97"/>
      <c r="B232" s="148">
        <f t="shared" si="37"/>
        <v>171</v>
      </c>
      <c r="C232" s="150" t="e">
        <f t="shared" si="40"/>
        <v>#VALUE!</v>
      </c>
      <c r="D232" s="150" t="e">
        <f t="shared" si="38"/>
        <v>#VALUE!</v>
      </c>
      <c r="E232" s="150" t="e">
        <f t="shared" si="41"/>
        <v>#VALUE!</v>
      </c>
      <c r="F232" s="317" t="e">
        <f t="shared" si="39"/>
        <v>#VALUE!</v>
      </c>
      <c r="G232" s="318"/>
      <c r="H232" s="318"/>
      <c r="I232" s="283"/>
      <c r="J232" s="252"/>
      <c r="K232" s="240"/>
      <c r="L232" s="240"/>
      <c r="M232" s="240">
        <f t="shared" si="35"/>
        <v>187</v>
      </c>
      <c r="N232" s="253" t="e">
        <f t="shared" si="36"/>
        <v>#VALUE!</v>
      </c>
      <c r="O232" s="239"/>
    </row>
    <row r="233" spans="1:15" x14ac:dyDescent="0.2">
      <c r="A233" s="97"/>
      <c r="B233" s="148">
        <f t="shared" si="37"/>
        <v>172</v>
      </c>
      <c r="C233" s="150" t="e">
        <f t="shared" si="40"/>
        <v>#VALUE!</v>
      </c>
      <c r="D233" s="150" t="e">
        <f t="shared" si="38"/>
        <v>#VALUE!</v>
      </c>
      <c r="E233" s="150" t="e">
        <f t="shared" si="41"/>
        <v>#VALUE!</v>
      </c>
      <c r="F233" s="317" t="e">
        <f t="shared" si="39"/>
        <v>#VALUE!</v>
      </c>
      <c r="G233" s="318"/>
      <c r="H233" s="318"/>
      <c r="I233" s="283"/>
      <c r="J233" s="252"/>
      <c r="K233" s="240"/>
      <c r="L233" s="240"/>
      <c r="M233" s="240">
        <f t="shared" si="35"/>
        <v>186</v>
      </c>
      <c r="N233" s="253" t="e">
        <f t="shared" si="36"/>
        <v>#VALUE!</v>
      </c>
      <c r="O233" s="239"/>
    </row>
    <row r="234" spans="1:15" x14ac:dyDescent="0.2">
      <c r="A234" s="97"/>
      <c r="B234" s="148">
        <f t="shared" si="37"/>
        <v>173</v>
      </c>
      <c r="C234" s="150" t="e">
        <f t="shared" si="40"/>
        <v>#VALUE!</v>
      </c>
      <c r="D234" s="150" t="e">
        <f t="shared" si="38"/>
        <v>#VALUE!</v>
      </c>
      <c r="E234" s="150" t="e">
        <f t="shared" si="41"/>
        <v>#VALUE!</v>
      </c>
      <c r="F234" s="317" t="e">
        <f t="shared" si="39"/>
        <v>#VALUE!</v>
      </c>
      <c r="G234" s="318"/>
      <c r="H234" s="318"/>
      <c r="I234" s="283"/>
      <c r="J234" s="252"/>
      <c r="K234" s="240"/>
      <c r="L234" s="240"/>
      <c r="M234" s="240">
        <f t="shared" si="35"/>
        <v>185</v>
      </c>
      <c r="N234" s="253" t="e">
        <f t="shared" si="36"/>
        <v>#VALUE!</v>
      </c>
      <c r="O234" s="239"/>
    </row>
    <row r="235" spans="1:15" x14ac:dyDescent="0.2">
      <c r="A235" s="97"/>
      <c r="B235" s="148">
        <f t="shared" si="37"/>
        <v>174</v>
      </c>
      <c r="C235" s="150" t="e">
        <f t="shared" si="40"/>
        <v>#VALUE!</v>
      </c>
      <c r="D235" s="150" t="e">
        <f t="shared" si="38"/>
        <v>#VALUE!</v>
      </c>
      <c r="E235" s="150" t="e">
        <f t="shared" si="41"/>
        <v>#VALUE!</v>
      </c>
      <c r="F235" s="317" t="e">
        <f t="shared" si="39"/>
        <v>#VALUE!</v>
      </c>
      <c r="G235" s="318"/>
      <c r="H235" s="318"/>
      <c r="I235" s="283"/>
      <c r="J235" s="252"/>
      <c r="K235" s="240"/>
      <c r="L235" s="240"/>
      <c r="M235" s="240">
        <f t="shared" si="35"/>
        <v>184</v>
      </c>
      <c r="N235" s="253" t="e">
        <f t="shared" si="36"/>
        <v>#VALUE!</v>
      </c>
      <c r="O235" s="239"/>
    </row>
    <row r="236" spans="1:15" x14ac:dyDescent="0.2">
      <c r="A236" s="97"/>
      <c r="B236" s="148">
        <f t="shared" si="37"/>
        <v>175</v>
      </c>
      <c r="C236" s="150" t="e">
        <f t="shared" si="40"/>
        <v>#VALUE!</v>
      </c>
      <c r="D236" s="150" t="e">
        <f t="shared" si="38"/>
        <v>#VALUE!</v>
      </c>
      <c r="E236" s="150" t="e">
        <f t="shared" si="41"/>
        <v>#VALUE!</v>
      </c>
      <c r="F236" s="317" t="e">
        <f t="shared" si="39"/>
        <v>#VALUE!</v>
      </c>
      <c r="G236" s="318"/>
      <c r="H236" s="318"/>
      <c r="I236" s="283"/>
      <c r="J236" s="252"/>
      <c r="K236" s="240"/>
      <c r="L236" s="240"/>
      <c r="M236" s="240">
        <f t="shared" si="35"/>
        <v>183</v>
      </c>
      <c r="N236" s="253" t="e">
        <f t="shared" si="36"/>
        <v>#VALUE!</v>
      </c>
      <c r="O236" s="239"/>
    </row>
    <row r="237" spans="1:15" x14ac:dyDescent="0.2">
      <c r="A237" s="97"/>
      <c r="B237" s="148">
        <f t="shared" si="37"/>
        <v>176</v>
      </c>
      <c r="C237" s="150" t="e">
        <f t="shared" si="40"/>
        <v>#VALUE!</v>
      </c>
      <c r="D237" s="150" t="e">
        <f t="shared" si="38"/>
        <v>#VALUE!</v>
      </c>
      <c r="E237" s="150" t="e">
        <f t="shared" si="41"/>
        <v>#VALUE!</v>
      </c>
      <c r="F237" s="317" t="e">
        <f t="shared" si="39"/>
        <v>#VALUE!</v>
      </c>
      <c r="G237" s="318"/>
      <c r="H237" s="318"/>
      <c r="I237" s="283"/>
      <c r="J237" s="252"/>
      <c r="K237" s="240"/>
      <c r="L237" s="240"/>
      <c r="M237" s="240">
        <f t="shared" si="35"/>
        <v>182</v>
      </c>
      <c r="N237" s="253" t="e">
        <f t="shared" si="36"/>
        <v>#VALUE!</v>
      </c>
      <c r="O237" s="239"/>
    </row>
    <row r="238" spans="1:15" x14ac:dyDescent="0.2">
      <c r="A238" s="97"/>
      <c r="B238" s="148">
        <f t="shared" si="37"/>
        <v>177</v>
      </c>
      <c r="C238" s="150" t="e">
        <f t="shared" si="40"/>
        <v>#VALUE!</v>
      </c>
      <c r="D238" s="150" t="e">
        <f t="shared" si="38"/>
        <v>#VALUE!</v>
      </c>
      <c r="E238" s="150" t="e">
        <f t="shared" si="41"/>
        <v>#VALUE!</v>
      </c>
      <c r="F238" s="317" t="e">
        <f t="shared" si="39"/>
        <v>#VALUE!</v>
      </c>
      <c r="G238" s="318"/>
      <c r="H238" s="318"/>
      <c r="I238" s="283"/>
      <c r="J238" s="252"/>
      <c r="K238" s="240"/>
      <c r="L238" s="240"/>
      <c r="M238" s="240">
        <f t="shared" si="35"/>
        <v>181</v>
      </c>
      <c r="N238" s="253" t="e">
        <f t="shared" si="36"/>
        <v>#VALUE!</v>
      </c>
      <c r="O238" s="239"/>
    </row>
    <row r="239" spans="1:15" x14ac:dyDescent="0.2">
      <c r="A239" s="97"/>
      <c r="B239" s="148">
        <f t="shared" si="37"/>
        <v>178</v>
      </c>
      <c r="C239" s="150" t="e">
        <f t="shared" si="40"/>
        <v>#VALUE!</v>
      </c>
      <c r="D239" s="150" t="e">
        <f t="shared" si="38"/>
        <v>#VALUE!</v>
      </c>
      <c r="E239" s="150" t="e">
        <f t="shared" si="41"/>
        <v>#VALUE!</v>
      </c>
      <c r="F239" s="317" t="e">
        <f t="shared" si="39"/>
        <v>#VALUE!</v>
      </c>
      <c r="G239" s="318"/>
      <c r="H239" s="318"/>
      <c r="I239" s="283"/>
      <c r="J239" s="252"/>
      <c r="K239" s="240"/>
      <c r="L239" s="240"/>
      <c r="M239" s="240">
        <f t="shared" si="35"/>
        <v>180</v>
      </c>
      <c r="N239" s="253" t="e">
        <f t="shared" si="36"/>
        <v>#VALUE!</v>
      </c>
      <c r="O239" s="239"/>
    </row>
    <row r="240" spans="1:15" x14ac:dyDescent="0.2">
      <c r="A240" s="97"/>
      <c r="B240" s="148">
        <f t="shared" si="37"/>
        <v>179</v>
      </c>
      <c r="C240" s="150" t="e">
        <f t="shared" si="40"/>
        <v>#VALUE!</v>
      </c>
      <c r="D240" s="150" t="e">
        <f t="shared" si="38"/>
        <v>#VALUE!</v>
      </c>
      <c r="E240" s="150" t="e">
        <f t="shared" si="41"/>
        <v>#VALUE!</v>
      </c>
      <c r="F240" s="317" t="e">
        <f t="shared" si="39"/>
        <v>#VALUE!</v>
      </c>
      <c r="G240" s="318"/>
      <c r="H240" s="318"/>
      <c r="I240" s="283"/>
      <c r="J240" s="252"/>
      <c r="K240" s="240"/>
      <c r="L240" s="240"/>
      <c r="M240" s="240">
        <f t="shared" si="35"/>
        <v>179</v>
      </c>
      <c r="N240" s="253" t="e">
        <f t="shared" si="36"/>
        <v>#VALUE!</v>
      </c>
      <c r="O240" s="239"/>
    </row>
    <row r="241" spans="1:15" x14ac:dyDescent="0.2">
      <c r="A241" s="97"/>
      <c r="B241" s="148">
        <f t="shared" si="37"/>
        <v>180</v>
      </c>
      <c r="C241" s="150" t="e">
        <f t="shared" si="40"/>
        <v>#VALUE!</v>
      </c>
      <c r="D241" s="150" t="e">
        <f t="shared" si="38"/>
        <v>#VALUE!</v>
      </c>
      <c r="E241" s="150" t="e">
        <f t="shared" si="41"/>
        <v>#VALUE!</v>
      </c>
      <c r="F241" s="317" t="e">
        <f t="shared" si="39"/>
        <v>#VALUE!</v>
      </c>
      <c r="G241" s="318"/>
      <c r="H241" s="318"/>
      <c r="I241" s="283"/>
      <c r="J241" s="252"/>
      <c r="K241" s="240"/>
      <c r="L241" s="240"/>
      <c r="M241" s="240">
        <f t="shared" si="35"/>
        <v>178</v>
      </c>
      <c r="N241" s="253" t="e">
        <f t="shared" si="36"/>
        <v>#VALUE!</v>
      </c>
      <c r="O241" s="239"/>
    </row>
    <row r="242" spans="1:15" x14ac:dyDescent="0.2">
      <c r="A242" s="97"/>
      <c r="B242" s="148">
        <f t="shared" si="37"/>
        <v>181</v>
      </c>
      <c r="C242" s="150" t="e">
        <f t="shared" si="40"/>
        <v>#VALUE!</v>
      </c>
      <c r="D242" s="150" t="e">
        <f t="shared" si="38"/>
        <v>#VALUE!</v>
      </c>
      <c r="E242" s="150" t="e">
        <f t="shared" si="41"/>
        <v>#VALUE!</v>
      </c>
      <c r="F242" s="317" t="e">
        <f t="shared" si="39"/>
        <v>#VALUE!</v>
      </c>
      <c r="G242" s="318"/>
      <c r="H242" s="318"/>
      <c r="I242" s="283"/>
      <c r="J242" s="252"/>
      <c r="K242" s="240"/>
      <c r="L242" s="240"/>
      <c r="M242" s="240">
        <f t="shared" si="35"/>
        <v>177</v>
      </c>
      <c r="N242" s="253" t="e">
        <f t="shared" si="36"/>
        <v>#VALUE!</v>
      </c>
      <c r="O242" s="239"/>
    </row>
    <row r="243" spans="1:15" x14ac:dyDescent="0.2">
      <c r="A243" s="97"/>
      <c r="B243" s="148">
        <f t="shared" si="37"/>
        <v>182</v>
      </c>
      <c r="C243" s="150" t="e">
        <f t="shared" si="40"/>
        <v>#VALUE!</v>
      </c>
      <c r="D243" s="150" t="e">
        <f t="shared" si="38"/>
        <v>#VALUE!</v>
      </c>
      <c r="E243" s="150" t="e">
        <f t="shared" si="41"/>
        <v>#VALUE!</v>
      </c>
      <c r="F243" s="317" t="e">
        <f t="shared" si="39"/>
        <v>#VALUE!</v>
      </c>
      <c r="G243" s="318"/>
      <c r="H243" s="318"/>
      <c r="I243" s="283"/>
      <c r="J243" s="252"/>
      <c r="K243" s="240"/>
      <c r="L243" s="240"/>
      <c r="M243" s="240">
        <f t="shared" ref="M243:M306" si="42">M242-1</f>
        <v>176</v>
      </c>
      <c r="N243" s="253" t="e">
        <f t="shared" ref="N243:N306" si="43">N242</f>
        <v>#VALUE!</v>
      </c>
      <c r="O243" s="239"/>
    </row>
    <row r="244" spans="1:15" x14ac:dyDescent="0.2">
      <c r="A244" s="97"/>
      <c r="B244" s="148">
        <f t="shared" si="37"/>
        <v>183</v>
      </c>
      <c r="C244" s="150" t="e">
        <f t="shared" si="40"/>
        <v>#VALUE!</v>
      </c>
      <c r="D244" s="150" t="e">
        <f t="shared" si="38"/>
        <v>#VALUE!</v>
      </c>
      <c r="E244" s="150" t="e">
        <f t="shared" si="41"/>
        <v>#VALUE!</v>
      </c>
      <c r="F244" s="317" t="e">
        <f t="shared" si="39"/>
        <v>#VALUE!</v>
      </c>
      <c r="G244" s="318"/>
      <c r="H244" s="318"/>
      <c r="I244" s="283"/>
      <c r="J244" s="252"/>
      <c r="K244" s="240"/>
      <c r="L244" s="240"/>
      <c r="M244" s="240">
        <f t="shared" si="42"/>
        <v>175</v>
      </c>
      <c r="N244" s="253" t="e">
        <f t="shared" si="43"/>
        <v>#VALUE!</v>
      </c>
      <c r="O244" s="239"/>
    </row>
    <row r="245" spans="1:15" x14ac:dyDescent="0.2">
      <c r="A245" s="97"/>
      <c r="B245" s="148">
        <f t="shared" si="37"/>
        <v>184</v>
      </c>
      <c r="C245" s="150" t="e">
        <f t="shared" si="40"/>
        <v>#VALUE!</v>
      </c>
      <c r="D245" s="150" t="e">
        <f t="shared" si="38"/>
        <v>#VALUE!</v>
      </c>
      <c r="E245" s="150" t="e">
        <f t="shared" si="41"/>
        <v>#VALUE!</v>
      </c>
      <c r="F245" s="317" t="e">
        <f t="shared" si="39"/>
        <v>#VALUE!</v>
      </c>
      <c r="G245" s="318"/>
      <c r="H245" s="318"/>
      <c r="I245" s="283"/>
      <c r="J245" s="252"/>
      <c r="K245" s="240"/>
      <c r="L245" s="240"/>
      <c r="M245" s="240">
        <f t="shared" si="42"/>
        <v>174</v>
      </c>
      <c r="N245" s="253" t="e">
        <f t="shared" si="43"/>
        <v>#VALUE!</v>
      </c>
      <c r="O245" s="239"/>
    </row>
    <row r="246" spans="1:15" x14ac:dyDescent="0.2">
      <c r="A246" s="97"/>
      <c r="B246" s="148">
        <f t="shared" si="37"/>
        <v>185</v>
      </c>
      <c r="C246" s="150" t="e">
        <f t="shared" si="40"/>
        <v>#VALUE!</v>
      </c>
      <c r="D246" s="150" t="e">
        <f t="shared" si="38"/>
        <v>#VALUE!</v>
      </c>
      <c r="E246" s="150" t="e">
        <f t="shared" si="41"/>
        <v>#VALUE!</v>
      </c>
      <c r="F246" s="317" t="e">
        <f t="shared" si="39"/>
        <v>#VALUE!</v>
      </c>
      <c r="G246" s="318"/>
      <c r="H246" s="318"/>
      <c r="I246" s="283"/>
      <c r="J246" s="252"/>
      <c r="K246" s="240"/>
      <c r="L246" s="240"/>
      <c r="M246" s="240">
        <f t="shared" si="42"/>
        <v>173</v>
      </c>
      <c r="N246" s="253" t="e">
        <f t="shared" si="43"/>
        <v>#VALUE!</v>
      </c>
      <c r="O246" s="239"/>
    </row>
    <row r="247" spans="1:15" x14ac:dyDescent="0.2">
      <c r="A247" s="97"/>
      <c r="B247" s="148">
        <f t="shared" si="37"/>
        <v>186</v>
      </c>
      <c r="C247" s="150" t="e">
        <f t="shared" si="40"/>
        <v>#VALUE!</v>
      </c>
      <c r="D247" s="150" t="e">
        <f t="shared" si="38"/>
        <v>#VALUE!</v>
      </c>
      <c r="E247" s="150" t="e">
        <f t="shared" si="41"/>
        <v>#VALUE!</v>
      </c>
      <c r="F247" s="317" t="e">
        <f t="shared" si="39"/>
        <v>#VALUE!</v>
      </c>
      <c r="G247" s="318"/>
      <c r="H247" s="318"/>
      <c r="I247" s="283"/>
      <c r="J247" s="252"/>
      <c r="K247" s="240"/>
      <c r="L247" s="240"/>
      <c r="M247" s="240">
        <f t="shared" si="42"/>
        <v>172</v>
      </c>
      <c r="N247" s="253" t="e">
        <f t="shared" si="43"/>
        <v>#VALUE!</v>
      </c>
      <c r="O247" s="239"/>
    </row>
    <row r="248" spans="1:15" x14ac:dyDescent="0.2">
      <c r="A248" s="97"/>
      <c r="B248" s="148">
        <f t="shared" ref="B248:B311" si="44">B247+1</f>
        <v>187</v>
      </c>
      <c r="C248" s="150" t="e">
        <f t="shared" si="40"/>
        <v>#VALUE!</v>
      </c>
      <c r="D248" s="150" t="e">
        <f t="shared" si="38"/>
        <v>#VALUE!</v>
      </c>
      <c r="E248" s="150" t="e">
        <f t="shared" si="41"/>
        <v>#VALUE!</v>
      </c>
      <c r="F248" s="317" t="e">
        <f t="shared" si="39"/>
        <v>#VALUE!</v>
      </c>
      <c r="G248" s="318"/>
      <c r="H248" s="318"/>
      <c r="I248" s="283"/>
      <c r="J248" s="252"/>
      <c r="K248" s="240"/>
      <c r="L248" s="240"/>
      <c r="M248" s="240">
        <f t="shared" si="42"/>
        <v>171</v>
      </c>
      <c r="N248" s="253" t="e">
        <f t="shared" si="43"/>
        <v>#VALUE!</v>
      </c>
      <c r="O248" s="239"/>
    </row>
    <row r="249" spans="1:15" x14ac:dyDescent="0.2">
      <c r="A249" s="97"/>
      <c r="B249" s="148">
        <f t="shared" si="44"/>
        <v>188</v>
      </c>
      <c r="C249" s="150" t="e">
        <f t="shared" si="40"/>
        <v>#VALUE!</v>
      </c>
      <c r="D249" s="150" t="e">
        <f t="shared" si="38"/>
        <v>#VALUE!</v>
      </c>
      <c r="E249" s="150" t="e">
        <f t="shared" si="41"/>
        <v>#VALUE!</v>
      </c>
      <c r="F249" s="317" t="e">
        <f t="shared" si="39"/>
        <v>#VALUE!</v>
      </c>
      <c r="G249" s="318"/>
      <c r="H249" s="318"/>
      <c r="I249" s="283"/>
      <c r="J249" s="252"/>
      <c r="K249" s="240"/>
      <c r="L249" s="240"/>
      <c r="M249" s="240">
        <f t="shared" si="42"/>
        <v>170</v>
      </c>
      <c r="N249" s="253" t="e">
        <f t="shared" si="43"/>
        <v>#VALUE!</v>
      </c>
      <c r="O249" s="239"/>
    </row>
    <row r="250" spans="1:15" x14ac:dyDescent="0.2">
      <c r="A250" s="97"/>
      <c r="B250" s="148">
        <f t="shared" si="44"/>
        <v>189</v>
      </c>
      <c r="C250" s="150" t="e">
        <f t="shared" si="40"/>
        <v>#VALUE!</v>
      </c>
      <c r="D250" s="150" t="e">
        <f t="shared" si="38"/>
        <v>#VALUE!</v>
      </c>
      <c r="E250" s="150" t="e">
        <f t="shared" si="41"/>
        <v>#VALUE!</v>
      </c>
      <c r="F250" s="317" t="e">
        <f t="shared" si="39"/>
        <v>#VALUE!</v>
      </c>
      <c r="G250" s="318"/>
      <c r="H250" s="318"/>
      <c r="I250" s="283"/>
      <c r="J250" s="252"/>
      <c r="K250" s="240"/>
      <c r="L250" s="240"/>
      <c r="M250" s="240">
        <f t="shared" si="42"/>
        <v>169</v>
      </c>
      <c r="N250" s="253" t="e">
        <f t="shared" si="43"/>
        <v>#VALUE!</v>
      </c>
      <c r="O250" s="239"/>
    </row>
    <row r="251" spans="1:15" x14ac:dyDescent="0.2">
      <c r="A251" s="97"/>
      <c r="B251" s="148">
        <f t="shared" si="44"/>
        <v>190</v>
      </c>
      <c r="C251" s="150" t="e">
        <f t="shared" si="40"/>
        <v>#VALUE!</v>
      </c>
      <c r="D251" s="150" t="e">
        <f t="shared" si="38"/>
        <v>#VALUE!</v>
      </c>
      <c r="E251" s="150" t="e">
        <f t="shared" si="41"/>
        <v>#VALUE!</v>
      </c>
      <c r="F251" s="317" t="e">
        <f t="shared" si="39"/>
        <v>#VALUE!</v>
      </c>
      <c r="G251" s="318"/>
      <c r="H251" s="318"/>
      <c r="I251" s="283"/>
      <c r="J251" s="252"/>
      <c r="K251" s="240"/>
      <c r="L251" s="240"/>
      <c r="M251" s="240">
        <f t="shared" si="42"/>
        <v>168</v>
      </c>
      <c r="N251" s="253" t="e">
        <f t="shared" si="43"/>
        <v>#VALUE!</v>
      </c>
      <c r="O251" s="239"/>
    </row>
    <row r="252" spans="1:15" x14ac:dyDescent="0.2">
      <c r="A252" s="97"/>
      <c r="B252" s="148">
        <f t="shared" si="44"/>
        <v>191</v>
      </c>
      <c r="C252" s="150" t="e">
        <f t="shared" si="40"/>
        <v>#VALUE!</v>
      </c>
      <c r="D252" s="150" t="e">
        <f t="shared" si="38"/>
        <v>#VALUE!</v>
      </c>
      <c r="E252" s="150" t="e">
        <f t="shared" si="41"/>
        <v>#VALUE!</v>
      </c>
      <c r="F252" s="317" t="e">
        <f t="shared" si="39"/>
        <v>#VALUE!</v>
      </c>
      <c r="G252" s="318"/>
      <c r="H252" s="318"/>
      <c r="I252" s="283"/>
      <c r="J252" s="252"/>
      <c r="K252" s="240"/>
      <c r="L252" s="240"/>
      <c r="M252" s="240">
        <f t="shared" si="42"/>
        <v>167</v>
      </c>
      <c r="N252" s="253" t="e">
        <f t="shared" si="43"/>
        <v>#VALUE!</v>
      </c>
      <c r="O252" s="239"/>
    </row>
    <row r="253" spans="1:15" x14ac:dyDescent="0.2">
      <c r="A253" s="97"/>
      <c r="B253" s="148">
        <f t="shared" si="44"/>
        <v>192</v>
      </c>
      <c r="C253" s="150" t="e">
        <f t="shared" si="40"/>
        <v>#VALUE!</v>
      </c>
      <c r="D253" s="150" t="e">
        <f t="shared" si="38"/>
        <v>#VALUE!</v>
      </c>
      <c r="E253" s="150" t="e">
        <f t="shared" si="41"/>
        <v>#VALUE!</v>
      </c>
      <c r="F253" s="317" t="e">
        <f t="shared" si="39"/>
        <v>#VALUE!</v>
      </c>
      <c r="G253" s="318"/>
      <c r="H253" s="318"/>
      <c r="I253" s="283"/>
      <c r="J253" s="252"/>
      <c r="K253" s="240"/>
      <c r="L253" s="240"/>
      <c r="M253" s="240">
        <f t="shared" si="42"/>
        <v>166</v>
      </c>
      <c r="N253" s="253" t="e">
        <f t="shared" si="43"/>
        <v>#VALUE!</v>
      </c>
      <c r="O253" s="239"/>
    </row>
    <row r="254" spans="1:15" x14ac:dyDescent="0.2">
      <c r="A254" s="97"/>
      <c r="B254" s="148">
        <f t="shared" si="44"/>
        <v>193</v>
      </c>
      <c r="C254" s="150" t="e">
        <f t="shared" si="40"/>
        <v>#VALUE!</v>
      </c>
      <c r="D254" s="150" t="e">
        <f t="shared" ref="D254:D317" si="45">C254*N249</f>
        <v>#VALUE!</v>
      </c>
      <c r="E254" s="150" t="e">
        <f t="shared" si="41"/>
        <v>#VALUE!</v>
      </c>
      <c r="F254" s="317" t="e">
        <f t="shared" si="39"/>
        <v>#VALUE!</v>
      </c>
      <c r="G254" s="318"/>
      <c r="H254" s="318"/>
      <c r="I254" s="283"/>
      <c r="J254" s="252"/>
      <c r="K254" s="240"/>
      <c r="L254" s="240"/>
      <c r="M254" s="240">
        <f t="shared" si="42"/>
        <v>165</v>
      </c>
      <c r="N254" s="253" t="e">
        <f t="shared" si="43"/>
        <v>#VALUE!</v>
      </c>
      <c r="O254" s="239"/>
    </row>
    <row r="255" spans="1:15" x14ac:dyDescent="0.2">
      <c r="A255" s="97"/>
      <c r="B255" s="148">
        <f t="shared" si="44"/>
        <v>194</v>
      </c>
      <c r="C255" s="150" t="e">
        <f t="shared" si="40"/>
        <v>#VALUE!</v>
      </c>
      <c r="D255" s="150" t="e">
        <f t="shared" si="45"/>
        <v>#VALUE!</v>
      </c>
      <c r="E255" s="150" t="e">
        <f t="shared" si="41"/>
        <v>#VALUE!</v>
      </c>
      <c r="F255" s="317" t="e">
        <f t="shared" si="39"/>
        <v>#VALUE!</v>
      </c>
      <c r="G255" s="318"/>
      <c r="H255" s="318"/>
      <c r="I255" s="283"/>
      <c r="J255" s="252"/>
      <c r="K255" s="240"/>
      <c r="L255" s="240"/>
      <c r="M255" s="240">
        <f t="shared" si="42"/>
        <v>164</v>
      </c>
      <c r="N255" s="253" t="e">
        <f t="shared" si="43"/>
        <v>#VALUE!</v>
      </c>
      <c r="O255" s="239"/>
    </row>
    <row r="256" spans="1:15" x14ac:dyDescent="0.2">
      <c r="A256" s="97"/>
      <c r="B256" s="148">
        <f t="shared" si="44"/>
        <v>195</v>
      </c>
      <c r="C256" s="150" t="e">
        <f t="shared" si="40"/>
        <v>#VALUE!</v>
      </c>
      <c r="D256" s="150" t="e">
        <f t="shared" si="45"/>
        <v>#VALUE!</v>
      </c>
      <c r="E256" s="150" t="e">
        <f t="shared" si="41"/>
        <v>#VALUE!</v>
      </c>
      <c r="F256" s="317" t="e">
        <f t="shared" si="39"/>
        <v>#VALUE!</v>
      </c>
      <c r="G256" s="318"/>
      <c r="H256" s="318"/>
      <c r="I256" s="283"/>
      <c r="J256" s="252"/>
      <c r="K256" s="240"/>
      <c r="L256" s="240"/>
      <c r="M256" s="240">
        <f t="shared" si="42"/>
        <v>163</v>
      </c>
      <c r="N256" s="253" t="e">
        <f t="shared" si="43"/>
        <v>#VALUE!</v>
      </c>
      <c r="O256" s="239"/>
    </row>
    <row r="257" spans="1:15" x14ac:dyDescent="0.2">
      <c r="A257" s="97"/>
      <c r="B257" s="148">
        <f t="shared" si="44"/>
        <v>196</v>
      </c>
      <c r="C257" s="150" t="e">
        <f t="shared" si="40"/>
        <v>#VALUE!</v>
      </c>
      <c r="D257" s="150" t="e">
        <f t="shared" si="45"/>
        <v>#VALUE!</v>
      </c>
      <c r="E257" s="150" t="e">
        <f t="shared" si="41"/>
        <v>#VALUE!</v>
      </c>
      <c r="F257" s="317" t="e">
        <f t="shared" ref="F257:F320" si="46">IF(C257&lt;=E256,C257+D257,IF($M$50=1,C257*(N252/(1-(1+N252)^-(M252-0))),$C$54*($N$57/(1-(1+$N$57)^-($M$57-0)))))</f>
        <v>#VALUE!</v>
      </c>
      <c r="G257" s="318"/>
      <c r="H257" s="318"/>
      <c r="I257" s="283"/>
      <c r="J257" s="252"/>
      <c r="K257" s="240"/>
      <c r="L257" s="240"/>
      <c r="M257" s="240">
        <f t="shared" si="42"/>
        <v>162</v>
      </c>
      <c r="N257" s="253" t="e">
        <f t="shared" si="43"/>
        <v>#VALUE!</v>
      </c>
      <c r="O257" s="239"/>
    </row>
    <row r="258" spans="1:15" x14ac:dyDescent="0.2">
      <c r="A258" s="97"/>
      <c r="B258" s="148">
        <f t="shared" si="44"/>
        <v>197</v>
      </c>
      <c r="C258" s="150" t="e">
        <f t="shared" ref="C258:C321" si="47">IF(OR(C257&lt;0,C257&lt;F257),0,(IF(I257=0,C257-E257,C257-I257-E257)))</f>
        <v>#VALUE!</v>
      </c>
      <c r="D258" s="150" t="e">
        <f t="shared" si="45"/>
        <v>#VALUE!</v>
      </c>
      <c r="E258" s="150" t="e">
        <f t="shared" ref="E258:E321" si="48">IF(C258&lt;=E257,C258,F258-D258)</f>
        <v>#VALUE!</v>
      </c>
      <c r="F258" s="317" t="e">
        <f t="shared" si="46"/>
        <v>#VALUE!</v>
      </c>
      <c r="G258" s="318"/>
      <c r="H258" s="318"/>
      <c r="I258" s="283"/>
      <c r="J258" s="252"/>
      <c r="K258" s="240"/>
      <c r="L258" s="240"/>
      <c r="M258" s="240">
        <f t="shared" si="42"/>
        <v>161</v>
      </c>
      <c r="N258" s="253" t="e">
        <f t="shared" si="43"/>
        <v>#VALUE!</v>
      </c>
      <c r="O258" s="239"/>
    </row>
    <row r="259" spans="1:15" x14ac:dyDescent="0.2">
      <c r="A259" s="97"/>
      <c r="B259" s="148">
        <f t="shared" si="44"/>
        <v>198</v>
      </c>
      <c r="C259" s="150" t="e">
        <f t="shared" si="47"/>
        <v>#VALUE!</v>
      </c>
      <c r="D259" s="150" t="e">
        <f t="shared" si="45"/>
        <v>#VALUE!</v>
      </c>
      <c r="E259" s="150" t="e">
        <f t="shared" si="48"/>
        <v>#VALUE!</v>
      </c>
      <c r="F259" s="317" t="e">
        <f t="shared" si="46"/>
        <v>#VALUE!</v>
      </c>
      <c r="G259" s="318"/>
      <c r="H259" s="318"/>
      <c r="I259" s="283"/>
      <c r="J259" s="252"/>
      <c r="K259" s="240"/>
      <c r="L259" s="240"/>
      <c r="M259" s="240">
        <f t="shared" si="42"/>
        <v>160</v>
      </c>
      <c r="N259" s="253" t="e">
        <f t="shared" si="43"/>
        <v>#VALUE!</v>
      </c>
      <c r="O259" s="239"/>
    </row>
    <row r="260" spans="1:15" x14ac:dyDescent="0.2">
      <c r="A260" s="97"/>
      <c r="B260" s="148">
        <f t="shared" si="44"/>
        <v>199</v>
      </c>
      <c r="C260" s="150" t="e">
        <f t="shared" si="47"/>
        <v>#VALUE!</v>
      </c>
      <c r="D260" s="150" t="e">
        <f t="shared" si="45"/>
        <v>#VALUE!</v>
      </c>
      <c r="E260" s="150" t="e">
        <f t="shared" si="48"/>
        <v>#VALUE!</v>
      </c>
      <c r="F260" s="317" t="e">
        <f t="shared" si="46"/>
        <v>#VALUE!</v>
      </c>
      <c r="G260" s="318"/>
      <c r="H260" s="318"/>
      <c r="I260" s="283"/>
      <c r="J260" s="252"/>
      <c r="K260" s="240"/>
      <c r="L260" s="240"/>
      <c r="M260" s="240">
        <f t="shared" si="42"/>
        <v>159</v>
      </c>
      <c r="N260" s="253" t="e">
        <f t="shared" si="43"/>
        <v>#VALUE!</v>
      </c>
      <c r="O260" s="239"/>
    </row>
    <row r="261" spans="1:15" x14ac:dyDescent="0.2">
      <c r="A261" s="97"/>
      <c r="B261" s="148">
        <f t="shared" si="44"/>
        <v>200</v>
      </c>
      <c r="C261" s="150" t="e">
        <f t="shared" si="47"/>
        <v>#VALUE!</v>
      </c>
      <c r="D261" s="150" t="e">
        <f t="shared" si="45"/>
        <v>#VALUE!</v>
      </c>
      <c r="E261" s="150" t="e">
        <f t="shared" si="48"/>
        <v>#VALUE!</v>
      </c>
      <c r="F261" s="317" t="e">
        <f t="shared" si="46"/>
        <v>#VALUE!</v>
      </c>
      <c r="G261" s="318"/>
      <c r="H261" s="318"/>
      <c r="I261" s="283"/>
      <c r="J261" s="252"/>
      <c r="K261" s="240"/>
      <c r="L261" s="240"/>
      <c r="M261" s="240">
        <f t="shared" si="42"/>
        <v>158</v>
      </c>
      <c r="N261" s="253" t="e">
        <f t="shared" si="43"/>
        <v>#VALUE!</v>
      </c>
      <c r="O261" s="239"/>
    </row>
    <row r="262" spans="1:15" x14ac:dyDescent="0.2">
      <c r="A262" s="97"/>
      <c r="B262" s="148">
        <f t="shared" si="44"/>
        <v>201</v>
      </c>
      <c r="C262" s="150" t="e">
        <f t="shared" si="47"/>
        <v>#VALUE!</v>
      </c>
      <c r="D262" s="150" t="e">
        <f t="shared" si="45"/>
        <v>#VALUE!</v>
      </c>
      <c r="E262" s="150" t="e">
        <f t="shared" si="48"/>
        <v>#VALUE!</v>
      </c>
      <c r="F262" s="317" t="e">
        <f t="shared" si="46"/>
        <v>#VALUE!</v>
      </c>
      <c r="G262" s="318"/>
      <c r="H262" s="318"/>
      <c r="I262" s="283"/>
      <c r="J262" s="252"/>
      <c r="K262" s="240"/>
      <c r="L262" s="240"/>
      <c r="M262" s="240">
        <f t="shared" si="42"/>
        <v>157</v>
      </c>
      <c r="N262" s="253" t="e">
        <f t="shared" si="43"/>
        <v>#VALUE!</v>
      </c>
      <c r="O262" s="239"/>
    </row>
    <row r="263" spans="1:15" x14ac:dyDescent="0.2">
      <c r="A263" s="97"/>
      <c r="B263" s="148">
        <f t="shared" si="44"/>
        <v>202</v>
      </c>
      <c r="C263" s="150" t="e">
        <f t="shared" si="47"/>
        <v>#VALUE!</v>
      </c>
      <c r="D263" s="150" t="e">
        <f t="shared" si="45"/>
        <v>#VALUE!</v>
      </c>
      <c r="E263" s="150" t="e">
        <f t="shared" si="48"/>
        <v>#VALUE!</v>
      </c>
      <c r="F263" s="317" t="e">
        <f t="shared" si="46"/>
        <v>#VALUE!</v>
      </c>
      <c r="G263" s="318"/>
      <c r="H263" s="318"/>
      <c r="I263" s="283"/>
      <c r="J263" s="252"/>
      <c r="K263" s="240"/>
      <c r="L263" s="240"/>
      <c r="M263" s="240">
        <f t="shared" si="42"/>
        <v>156</v>
      </c>
      <c r="N263" s="253" t="e">
        <f t="shared" si="43"/>
        <v>#VALUE!</v>
      </c>
      <c r="O263" s="239"/>
    </row>
    <row r="264" spans="1:15" x14ac:dyDescent="0.2">
      <c r="A264" s="97"/>
      <c r="B264" s="148">
        <f t="shared" si="44"/>
        <v>203</v>
      </c>
      <c r="C264" s="150" t="e">
        <f t="shared" si="47"/>
        <v>#VALUE!</v>
      </c>
      <c r="D264" s="150" t="e">
        <f t="shared" si="45"/>
        <v>#VALUE!</v>
      </c>
      <c r="E264" s="150" t="e">
        <f t="shared" si="48"/>
        <v>#VALUE!</v>
      </c>
      <c r="F264" s="317" t="e">
        <f t="shared" si="46"/>
        <v>#VALUE!</v>
      </c>
      <c r="G264" s="318"/>
      <c r="H264" s="318"/>
      <c r="I264" s="283"/>
      <c r="J264" s="252"/>
      <c r="K264" s="240"/>
      <c r="L264" s="240"/>
      <c r="M264" s="240">
        <f t="shared" si="42"/>
        <v>155</v>
      </c>
      <c r="N264" s="253" t="e">
        <f t="shared" si="43"/>
        <v>#VALUE!</v>
      </c>
      <c r="O264" s="239"/>
    </row>
    <row r="265" spans="1:15" x14ac:dyDescent="0.2">
      <c r="A265" s="97"/>
      <c r="B265" s="148">
        <f t="shared" si="44"/>
        <v>204</v>
      </c>
      <c r="C265" s="150" t="e">
        <f t="shared" si="47"/>
        <v>#VALUE!</v>
      </c>
      <c r="D265" s="150" t="e">
        <f t="shared" si="45"/>
        <v>#VALUE!</v>
      </c>
      <c r="E265" s="150" t="e">
        <f t="shared" si="48"/>
        <v>#VALUE!</v>
      </c>
      <c r="F265" s="317" t="e">
        <f t="shared" si="46"/>
        <v>#VALUE!</v>
      </c>
      <c r="G265" s="318"/>
      <c r="H265" s="318"/>
      <c r="I265" s="283"/>
      <c r="J265" s="252"/>
      <c r="K265" s="240"/>
      <c r="L265" s="240"/>
      <c r="M265" s="240">
        <f t="shared" si="42"/>
        <v>154</v>
      </c>
      <c r="N265" s="253" t="e">
        <f t="shared" si="43"/>
        <v>#VALUE!</v>
      </c>
      <c r="O265" s="239"/>
    </row>
    <row r="266" spans="1:15" x14ac:dyDescent="0.2">
      <c r="A266" s="97"/>
      <c r="B266" s="148">
        <f t="shared" si="44"/>
        <v>205</v>
      </c>
      <c r="C266" s="150" t="e">
        <f t="shared" si="47"/>
        <v>#VALUE!</v>
      </c>
      <c r="D266" s="150" t="e">
        <f t="shared" si="45"/>
        <v>#VALUE!</v>
      </c>
      <c r="E266" s="150" t="e">
        <f t="shared" si="48"/>
        <v>#VALUE!</v>
      </c>
      <c r="F266" s="317" t="e">
        <f t="shared" si="46"/>
        <v>#VALUE!</v>
      </c>
      <c r="G266" s="318"/>
      <c r="H266" s="318"/>
      <c r="I266" s="283"/>
      <c r="J266" s="252"/>
      <c r="K266" s="240"/>
      <c r="L266" s="240"/>
      <c r="M266" s="240">
        <f t="shared" si="42"/>
        <v>153</v>
      </c>
      <c r="N266" s="253" t="e">
        <f t="shared" si="43"/>
        <v>#VALUE!</v>
      </c>
      <c r="O266" s="239"/>
    </row>
    <row r="267" spans="1:15" x14ac:dyDescent="0.2">
      <c r="A267" s="97"/>
      <c r="B267" s="148">
        <f t="shared" si="44"/>
        <v>206</v>
      </c>
      <c r="C267" s="150" t="e">
        <f t="shared" si="47"/>
        <v>#VALUE!</v>
      </c>
      <c r="D267" s="150" t="e">
        <f t="shared" si="45"/>
        <v>#VALUE!</v>
      </c>
      <c r="E267" s="150" t="e">
        <f t="shared" si="48"/>
        <v>#VALUE!</v>
      </c>
      <c r="F267" s="317" t="e">
        <f t="shared" si="46"/>
        <v>#VALUE!</v>
      </c>
      <c r="G267" s="318"/>
      <c r="H267" s="318"/>
      <c r="I267" s="283"/>
      <c r="J267" s="252"/>
      <c r="K267" s="240"/>
      <c r="L267" s="240"/>
      <c r="M267" s="240">
        <f t="shared" si="42"/>
        <v>152</v>
      </c>
      <c r="N267" s="253" t="e">
        <f t="shared" si="43"/>
        <v>#VALUE!</v>
      </c>
      <c r="O267" s="239"/>
    </row>
    <row r="268" spans="1:15" x14ac:dyDescent="0.2">
      <c r="A268" s="97"/>
      <c r="B268" s="148">
        <f t="shared" si="44"/>
        <v>207</v>
      </c>
      <c r="C268" s="150" t="e">
        <f t="shared" si="47"/>
        <v>#VALUE!</v>
      </c>
      <c r="D268" s="150" t="e">
        <f t="shared" si="45"/>
        <v>#VALUE!</v>
      </c>
      <c r="E268" s="150" t="e">
        <f t="shared" si="48"/>
        <v>#VALUE!</v>
      </c>
      <c r="F268" s="317" t="e">
        <f t="shared" si="46"/>
        <v>#VALUE!</v>
      </c>
      <c r="G268" s="318"/>
      <c r="H268" s="318"/>
      <c r="I268" s="283"/>
      <c r="J268" s="252"/>
      <c r="K268" s="240"/>
      <c r="L268" s="240"/>
      <c r="M268" s="240">
        <f t="shared" si="42"/>
        <v>151</v>
      </c>
      <c r="N268" s="253" t="e">
        <f t="shared" si="43"/>
        <v>#VALUE!</v>
      </c>
      <c r="O268" s="239"/>
    </row>
    <row r="269" spans="1:15" x14ac:dyDescent="0.2">
      <c r="A269" s="97"/>
      <c r="B269" s="148">
        <f t="shared" si="44"/>
        <v>208</v>
      </c>
      <c r="C269" s="150" t="e">
        <f t="shared" si="47"/>
        <v>#VALUE!</v>
      </c>
      <c r="D269" s="150" t="e">
        <f t="shared" si="45"/>
        <v>#VALUE!</v>
      </c>
      <c r="E269" s="150" t="e">
        <f t="shared" si="48"/>
        <v>#VALUE!</v>
      </c>
      <c r="F269" s="317" t="e">
        <f t="shared" si="46"/>
        <v>#VALUE!</v>
      </c>
      <c r="G269" s="318"/>
      <c r="H269" s="318"/>
      <c r="I269" s="283"/>
      <c r="J269" s="252"/>
      <c r="K269" s="240"/>
      <c r="L269" s="240"/>
      <c r="M269" s="240">
        <f t="shared" si="42"/>
        <v>150</v>
      </c>
      <c r="N269" s="253" t="e">
        <f t="shared" si="43"/>
        <v>#VALUE!</v>
      </c>
      <c r="O269" s="239"/>
    </row>
    <row r="270" spans="1:15" x14ac:dyDescent="0.2">
      <c r="A270" s="97"/>
      <c r="B270" s="148">
        <f t="shared" si="44"/>
        <v>209</v>
      </c>
      <c r="C270" s="150" t="e">
        <f t="shared" si="47"/>
        <v>#VALUE!</v>
      </c>
      <c r="D270" s="150" t="e">
        <f t="shared" si="45"/>
        <v>#VALUE!</v>
      </c>
      <c r="E270" s="150" t="e">
        <f t="shared" si="48"/>
        <v>#VALUE!</v>
      </c>
      <c r="F270" s="317" t="e">
        <f t="shared" si="46"/>
        <v>#VALUE!</v>
      </c>
      <c r="G270" s="318"/>
      <c r="H270" s="318"/>
      <c r="I270" s="283"/>
      <c r="J270" s="252"/>
      <c r="K270" s="240"/>
      <c r="L270" s="240"/>
      <c r="M270" s="240">
        <f t="shared" si="42"/>
        <v>149</v>
      </c>
      <c r="N270" s="253" t="e">
        <f t="shared" si="43"/>
        <v>#VALUE!</v>
      </c>
      <c r="O270" s="239"/>
    </row>
    <row r="271" spans="1:15" x14ac:dyDescent="0.2">
      <c r="A271" s="97"/>
      <c r="B271" s="148">
        <f t="shared" si="44"/>
        <v>210</v>
      </c>
      <c r="C271" s="150" t="e">
        <f t="shared" si="47"/>
        <v>#VALUE!</v>
      </c>
      <c r="D271" s="150" t="e">
        <f t="shared" si="45"/>
        <v>#VALUE!</v>
      </c>
      <c r="E271" s="150" t="e">
        <f t="shared" si="48"/>
        <v>#VALUE!</v>
      </c>
      <c r="F271" s="317" t="e">
        <f t="shared" si="46"/>
        <v>#VALUE!</v>
      </c>
      <c r="G271" s="318"/>
      <c r="H271" s="318"/>
      <c r="I271" s="283"/>
      <c r="J271" s="252"/>
      <c r="K271" s="240"/>
      <c r="L271" s="240"/>
      <c r="M271" s="240">
        <f t="shared" si="42"/>
        <v>148</v>
      </c>
      <c r="N271" s="253" t="e">
        <f t="shared" si="43"/>
        <v>#VALUE!</v>
      </c>
      <c r="O271" s="239"/>
    </row>
    <row r="272" spans="1:15" x14ac:dyDescent="0.2">
      <c r="A272" s="97"/>
      <c r="B272" s="148">
        <f t="shared" si="44"/>
        <v>211</v>
      </c>
      <c r="C272" s="150" t="e">
        <f t="shared" si="47"/>
        <v>#VALUE!</v>
      </c>
      <c r="D272" s="150" t="e">
        <f t="shared" si="45"/>
        <v>#VALUE!</v>
      </c>
      <c r="E272" s="150" t="e">
        <f t="shared" si="48"/>
        <v>#VALUE!</v>
      </c>
      <c r="F272" s="317" t="e">
        <f t="shared" si="46"/>
        <v>#VALUE!</v>
      </c>
      <c r="G272" s="318"/>
      <c r="H272" s="318"/>
      <c r="I272" s="283"/>
      <c r="J272" s="252"/>
      <c r="K272" s="240"/>
      <c r="L272" s="240"/>
      <c r="M272" s="240">
        <f t="shared" si="42"/>
        <v>147</v>
      </c>
      <c r="N272" s="253" t="e">
        <f t="shared" si="43"/>
        <v>#VALUE!</v>
      </c>
      <c r="O272" s="239"/>
    </row>
    <row r="273" spans="1:15" x14ac:dyDescent="0.2">
      <c r="A273" s="97"/>
      <c r="B273" s="148">
        <f t="shared" si="44"/>
        <v>212</v>
      </c>
      <c r="C273" s="150" t="e">
        <f t="shared" si="47"/>
        <v>#VALUE!</v>
      </c>
      <c r="D273" s="150" t="e">
        <f t="shared" si="45"/>
        <v>#VALUE!</v>
      </c>
      <c r="E273" s="150" t="e">
        <f t="shared" si="48"/>
        <v>#VALUE!</v>
      </c>
      <c r="F273" s="317" t="e">
        <f t="shared" si="46"/>
        <v>#VALUE!</v>
      </c>
      <c r="G273" s="318"/>
      <c r="H273" s="318"/>
      <c r="I273" s="283"/>
      <c r="J273" s="252"/>
      <c r="K273" s="240"/>
      <c r="L273" s="240"/>
      <c r="M273" s="240">
        <f t="shared" si="42"/>
        <v>146</v>
      </c>
      <c r="N273" s="253" t="e">
        <f t="shared" si="43"/>
        <v>#VALUE!</v>
      </c>
      <c r="O273" s="239"/>
    </row>
    <row r="274" spans="1:15" x14ac:dyDescent="0.2">
      <c r="A274" s="97"/>
      <c r="B274" s="148">
        <f t="shared" si="44"/>
        <v>213</v>
      </c>
      <c r="C274" s="150" t="e">
        <f t="shared" si="47"/>
        <v>#VALUE!</v>
      </c>
      <c r="D274" s="150" t="e">
        <f t="shared" si="45"/>
        <v>#VALUE!</v>
      </c>
      <c r="E274" s="150" t="e">
        <f t="shared" si="48"/>
        <v>#VALUE!</v>
      </c>
      <c r="F274" s="317" t="e">
        <f t="shared" si="46"/>
        <v>#VALUE!</v>
      </c>
      <c r="G274" s="318"/>
      <c r="H274" s="318"/>
      <c r="I274" s="283"/>
      <c r="J274" s="252"/>
      <c r="K274" s="240"/>
      <c r="L274" s="240"/>
      <c r="M274" s="240">
        <f t="shared" si="42"/>
        <v>145</v>
      </c>
      <c r="N274" s="253" t="e">
        <f t="shared" si="43"/>
        <v>#VALUE!</v>
      </c>
      <c r="O274" s="239"/>
    </row>
    <row r="275" spans="1:15" x14ac:dyDescent="0.2">
      <c r="A275" s="97"/>
      <c r="B275" s="148">
        <f t="shared" si="44"/>
        <v>214</v>
      </c>
      <c r="C275" s="150" t="e">
        <f t="shared" si="47"/>
        <v>#VALUE!</v>
      </c>
      <c r="D275" s="150" t="e">
        <f t="shared" si="45"/>
        <v>#VALUE!</v>
      </c>
      <c r="E275" s="150" t="e">
        <f t="shared" si="48"/>
        <v>#VALUE!</v>
      </c>
      <c r="F275" s="317" t="e">
        <f t="shared" si="46"/>
        <v>#VALUE!</v>
      </c>
      <c r="G275" s="318"/>
      <c r="H275" s="318"/>
      <c r="I275" s="283"/>
      <c r="J275" s="252"/>
      <c r="K275" s="240"/>
      <c r="L275" s="240"/>
      <c r="M275" s="240">
        <f t="shared" si="42"/>
        <v>144</v>
      </c>
      <c r="N275" s="253" t="e">
        <f t="shared" si="43"/>
        <v>#VALUE!</v>
      </c>
      <c r="O275" s="239"/>
    </row>
    <row r="276" spans="1:15" x14ac:dyDescent="0.2">
      <c r="A276" s="97"/>
      <c r="B276" s="148">
        <f t="shared" si="44"/>
        <v>215</v>
      </c>
      <c r="C276" s="150" t="e">
        <f t="shared" si="47"/>
        <v>#VALUE!</v>
      </c>
      <c r="D276" s="150" t="e">
        <f t="shared" si="45"/>
        <v>#VALUE!</v>
      </c>
      <c r="E276" s="150" t="e">
        <f t="shared" si="48"/>
        <v>#VALUE!</v>
      </c>
      <c r="F276" s="317" t="e">
        <f t="shared" si="46"/>
        <v>#VALUE!</v>
      </c>
      <c r="G276" s="318"/>
      <c r="H276" s="318"/>
      <c r="I276" s="283"/>
      <c r="J276" s="252"/>
      <c r="K276" s="240"/>
      <c r="L276" s="240"/>
      <c r="M276" s="240">
        <f t="shared" si="42"/>
        <v>143</v>
      </c>
      <c r="N276" s="253" t="e">
        <f t="shared" si="43"/>
        <v>#VALUE!</v>
      </c>
      <c r="O276" s="239"/>
    </row>
    <row r="277" spans="1:15" x14ac:dyDescent="0.2">
      <c r="A277" s="97"/>
      <c r="B277" s="148">
        <f t="shared" si="44"/>
        <v>216</v>
      </c>
      <c r="C277" s="150" t="e">
        <f t="shared" si="47"/>
        <v>#VALUE!</v>
      </c>
      <c r="D277" s="150" t="e">
        <f t="shared" si="45"/>
        <v>#VALUE!</v>
      </c>
      <c r="E277" s="150" t="e">
        <f t="shared" si="48"/>
        <v>#VALUE!</v>
      </c>
      <c r="F277" s="317" t="e">
        <f t="shared" si="46"/>
        <v>#VALUE!</v>
      </c>
      <c r="G277" s="318"/>
      <c r="H277" s="318"/>
      <c r="I277" s="283"/>
      <c r="J277" s="252"/>
      <c r="K277" s="240"/>
      <c r="L277" s="240"/>
      <c r="M277" s="240">
        <f t="shared" si="42"/>
        <v>142</v>
      </c>
      <c r="N277" s="253" t="e">
        <f t="shared" si="43"/>
        <v>#VALUE!</v>
      </c>
      <c r="O277" s="239"/>
    </row>
    <row r="278" spans="1:15" x14ac:dyDescent="0.2">
      <c r="A278" s="97"/>
      <c r="B278" s="148">
        <f t="shared" si="44"/>
        <v>217</v>
      </c>
      <c r="C278" s="150" t="e">
        <f t="shared" si="47"/>
        <v>#VALUE!</v>
      </c>
      <c r="D278" s="150" t="e">
        <f t="shared" si="45"/>
        <v>#VALUE!</v>
      </c>
      <c r="E278" s="150" t="e">
        <f t="shared" si="48"/>
        <v>#VALUE!</v>
      </c>
      <c r="F278" s="317" t="e">
        <f t="shared" si="46"/>
        <v>#VALUE!</v>
      </c>
      <c r="G278" s="318"/>
      <c r="H278" s="318"/>
      <c r="I278" s="283"/>
      <c r="J278" s="252"/>
      <c r="K278" s="240"/>
      <c r="L278" s="240"/>
      <c r="M278" s="240">
        <f t="shared" si="42"/>
        <v>141</v>
      </c>
      <c r="N278" s="253" t="e">
        <f t="shared" si="43"/>
        <v>#VALUE!</v>
      </c>
      <c r="O278" s="239"/>
    </row>
    <row r="279" spans="1:15" x14ac:dyDescent="0.2">
      <c r="A279" s="97"/>
      <c r="B279" s="148">
        <f t="shared" si="44"/>
        <v>218</v>
      </c>
      <c r="C279" s="150" t="e">
        <f t="shared" si="47"/>
        <v>#VALUE!</v>
      </c>
      <c r="D279" s="150" t="e">
        <f t="shared" si="45"/>
        <v>#VALUE!</v>
      </c>
      <c r="E279" s="150" t="e">
        <f t="shared" si="48"/>
        <v>#VALUE!</v>
      </c>
      <c r="F279" s="317" t="e">
        <f t="shared" si="46"/>
        <v>#VALUE!</v>
      </c>
      <c r="G279" s="318"/>
      <c r="H279" s="318"/>
      <c r="I279" s="283"/>
      <c r="J279" s="252"/>
      <c r="K279" s="240"/>
      <c r="L279" s="240"/>
      <c r="M279" s="240">
        <f t="shared" si="42"/>
        <v>140</v>
      </c>
      <c r="N279" s="253" t="e">
        <f t="shared" si="43"/>
        <v>#VALUE!</v>
      </c>
      <c r="O279" s="239"/>
    </row>
    <row r="280" spans="1:15" x14ac:dyDescent="0.2">
      <c r="A280" s="97"/>
      <c r="B280" s="148">
        <f t="shared" si="44"/>
        <v>219</v>
      </c>
      <c r="C280" s="150" t="e">
        <f t="shared" si="47"/>
        <v>#VALUE!</v>
      </c>
      <c r="D280" s="150" t="e">
        <f t="shared" si="45"/>
        <v>#VALUE!</v>
      </c>
      <c r="E280" s="150" t="e">
        <f t="shared" si="48"/>
        <v>#VALUE!</v>
      </c>
      <c r="F280" s="317" t="e">
        <f t="shared" si="46"/>
        <v>#VALUE!</v>
      </c>
      <c r="G280" s="318"/>
      <c r="H280" s="318"/>
      <c r="I280" s="283"/>
      <c r="J280" s="252"/>
      <c r="K280" s="240"/>
      <c r="L280" s="240"/>
      <c r="M280" s="240">
        <f t="shared" si="42"/>
        <v>139</v>
      </c>
      <c r="N280" s="253" t="e">
        <f t="shared" si="43"/>
        <v>#VALUE!</v>
      </c>
      <c r="O280" s="239"/>
    </row>
    <row r="281" spans="1:15" x14ac:dyDescent="0.2">
      <c r="A281" s="97"/>
      <c r="B281" s="148">
        <f t="shared" si="44"/>
        <v>220</v>
      </c>
      <c r="C281" s="150" t="e">
        <f t="shared" si="47"/>
        <v>#VALUE!</v>
      </c>
      <c r="D281" s="150" t="e">
        <f t="shared" si="45"/>
        <v>#VALUE!</v>
      </c>
      <c r="E281" s="150" t="e">
        <f t="shared" si="48"/>
        <v>#VALUE!</v>
      </c>
      <c r="F281" s="317" t="e">
        <f t="shared" si="46"/>
        <v>#VALUE!</v>
      </c>
      <c r="G281" s="318"/>
      <c r="H281" s="318"/>
      <c r="I281" s="283"/>
      <c r="J281" s="252"/>
      <c r="K281" s="240"/>
      <c r="L281" s="240"/>
      <c r="M281" s="240">
        <f t="shared" si="42"/>
        <v>138</v>
      </c>
      <c r="N281" s="253" t="e">
        <f t="shared" si="43"/>
        <v>#VALUE!</v>
      </c>
      <c r="O281" s="239"/>
    </row>
    <row r="282" spans="1:15" x14ac:dyDescent="0.2">
      <c r="A282" s="97"/>
      <c r="B282" s="148">
        <f t="shared" si="44"/>
        <v>221</v>
      </c>
      <c r="C282" s="150" t="e">
        <f t="shared" si="47"/>
        <v>#VALUE!</v>
      </c>
      <c r="D282" s="150" t="e">
        <f t="shared" si="45"/>
        <v>#VALUE!</v>
      </c>
      <c r="E282" s="150" t="e">
        <f t="shared" si="48"/>
        <v>#VALUE!</v>
      </c>
      <c r="F282" s="317" t="e">
        <f t="shared" si="46"/>
        <v>#VALUE!</v>
      </c>
      <c r="G282" s="318"/>
      <c r="H282" s="318"/>
      <c r="I282" s="283"/>
      <c r="J282" s="252"/>
      <c r="K282" s="240"/>
      <c r="L282" s="240"/>
      <c r="M282" s="240">
        <f t="shared" si="42"/>
        <v>137</v>
      </c>
      <c r="N282" s="253" t="e">
        <f t="shared" si="43"/>
        <v>#VALUE!</v>
      </c>
      <c r="O282" s="239"/>
    </row>
    <row r="283" spans="1:15" x14ac:dyDescent="0.2">
      <c r="A283" s="97"/>
      <c r="B283" s="148">
        <f t="shared" si="44"/>
        <v>222</v>
      </c>
      <c r="C283" s="150" t="e">
        <f t="shared" si="47"/>
        <v>#VALUE!</v>
      </c>
      <c r="D283" s="150" t="e">
        <f t="shared" si="45"/>
        <v>#VALUE!</v>
      </c>
      <c r="E283" s="150" t="e">
        <f t="shared" si="48"/>
        <v>#VALUE!</v>
      </c>
      <c r="F283" s="317" t="e">
        <f t="shared" si="46"/>
        <v>#VALUE!</v>
      </c>
      <c r="G283" s="318"/>
      <c r="H283" s="318"/>
      <c r="I283" s="283"/>
      <c r="J283" s="252"/>
      <c r="K283" s="240"/>
      <c r="L283" s="240"/>
      <c r="M283" s="240">
        <f t="shared" si="42"/>
        <v>136</v>
      </c>
      <c r="N283" s="253" t="e">
        <f t="shared" si="43"/>
        <v>#VALUE!</v>
      </c>
      <c r="O283" s="239"/>
    </row>
    <row r="284" spans="1:15" x14ac:dyDescent="0.2">
      <c r="A284" s="97"/>
      <c r="B284" s="148">
        <f t="shared" si="44"/>
        <v>223</v>
      </c>
      <c r="C284" s="150" t="e">
        <f t="shared" si="47"/>
        <v>#VALUE!</v>
      </c>
      <c r="D284" s="150" t="e">
        <f t="shared" si="45"/>
        <v>#VALUE!</v>
      </c>
      <c r="E284" s="150" t="e">
        <f t="shared" si="48"/>
        <v>#VALUE!</v>
      </c>
      <c r="F284" s="317" t="e">
        <f t="shared" si="46"/>
        <v>#VALUE!</v>
      </c>
      <c r="G284" s="318"/>
      <c r="H284" s="318"/>
      <c r="I284" s="283"/>
      <c r="J284" s="252"/>
      <c r="K284" s="240"/>
      <c r="L284" s="240"/>
      <c r="M284" s="240">
        <f t="shared" si="42"/>
        <v>135</v>
      </c>
      <c r="N284" s="253" t="e">
        <f t="shared" si="43"/>
        <v>#VALUE!</v>
      </c>
      <c r="O284" s="239"/>
    </row>
    <row r="285" spans="1:15" x14ac:dyDescent="0.2">
      <c r="A285" s="97"/>
      <c r="B285" s="148">
        <f t="shared" si="44"/>
        <v>224</v>
      </c>
      <c r="C285" s="150" t="e">
        <f t="shared" si="47"/>
        <v>#VALUE!</v>
      </c>
      <c r="D285" s="150" t="e">
        <f t="shared" si="45"/>
        <v>#VALUE!</v>
      </c>
      <c r="E285" s="150" t="e">
        <f t="shared" si="48"/>
        <v>#VALUE!</v>
      </c>
      <c r="F285" s="317" t="e">
        <f t="shared" si="46"/>
        <v>#VALUE!</v>
      </c>
      <c r="G285" s="318"/>
      <c r="H285" s="318"/>
      <c r="I285" s="283"/>
      <c r="J285" s="252"/>
      <c r="K285" s="240"/>
      <c r="L285" s="240"/>
      <c r="M285" s="240">
        <f t="shared" si="42"/>
        <v>134</v>
      </c>
      <c r="N285" s="253" t="e">
        <f t="shared" si="43"/>
        <v>#VALUE!</v>
      </c>
      <c r="O285" s="239"/>
    </row>
    <row r="286" spans="1:15" x14ac:dyDescent="0.2">
      <c r="A286" s="97"/>
      <c r="B286" s="148">
        <f t="shared" si="44"/>
        <v>225</v>
      </c>
      <c r="C286" s="150" t="e">
        <f t="shared" si="47"/>
        <v>#VALUE!</v>
      </c>
      <c r="D286" s="150" t="e">
        <f t="shared" si="45"/>
        <v>#VALUE!</v>
      </c>
      <c r="E286" s="150" t="e">
        <f t="shared" si="48"/>
        <v>#VALUE!</v>
      </c>
      <c r="F286" s="317" t="e">
        <f t="shared" si="46"/>
        <v>#VALUE!</v>
      </c>
      <c r="G286" s="318"/>
      <c r="H286" s="318"/>
      <c r="I286" s="283"/>
      <c r="J286" s="252"/>
      <c r="K286" s="240"/>
      <c r="L286" s="240"/>
      <c r="M286" s="240">
        <f t="shared" si="42"/>
        <v>133</v>
      </c>
      <c r="N286" s="253" t="e">
        <f t="shared" si="43"/>
        <v>#VALUE!</v>
      </c>
      <c r="O286" s="239"/>
    </row>
    <row r="287" spans="1:15" x14ac:dyDescent="0.2">
      <c r="A287" s="97"/>
      <c r="B287" s="148">
        <f t="shared" si="44"/>
        <v>226</v>
      </c>
      <c r="C287" s="150" t="e">
        <f t="shared" si="47"/>
        <v>#VALUE!</v>
      </c>
      <c r="D287" s="150" t="e">
        <f t="shared" si="45"/>
        <v>#VALUE!</v>
      </c>
      <c r="E287" s="150" t="e">
        <f t="shared" si="48"/>
        <v>#VALUE!</v>
      </c>
      <c r="F287" s="317" t="e">
        <f t="shared" si="46"/>
        <v>#VALUE!</v>
      </c>
      <c r="G287" s="318"/>
      <c r="H287" s="318"/>
      <c r="I287" s="283"/>
      <c r="J287" s="252"/>
      <c r="K287" s="240"/>
      <c r="L287" s="240"/>
      <c r="M287" s="240">
        <f t="shared" si="42"/>
        <v>132</v>
      </c>
      <c r="N287" s="253" t="e">
        <f t="shared" si="43"/>
        <v>#VALUE!</v>
      </c>
      <c r="O287" s="239"/>
    </row>
    <row r="288" spans="1:15" x14ac:dyDescent="0.2">
      <c r="A288" s="97"/>
      <c r="B288" s="148">
        <f t="shared" si="44"/>
        <v>227</v>
      </c>
      <c r="C288" s="150" t="e">
        <f t="shared" si="47"/>
        <v>#VALUE!</v>
      </c>
      <c r="D288" s="150" t="e">
        <f t="shared" si="45"/>
        <v>#VALUE!</v>
      </c>
      <c r="E288" s="150" t="e">
        <f t="shared" si="48"/>
        <v>#VALUE!</v>
      </c>
      <c r="F288" s="317" t="e">
        <f t="shared" si="46"/>
        <v>#VALUE!</v>
      </c>
      <c r="G288" s="318"/>
      <c r="H288" s="318"/>
      <c r="I288" s="283"/>
      <c r="J288" s="252"/>
      <c r="K288" s="240"/>
      <c r="L288" s="240"/>
      <c r="M288" s="240">
        <f t="shared" si="42"/>
        <v>131</v>
      </c>
      <c r="N288" s="253" t="e">
        <f t="shared" si="43"/>
        <v>#VALUE!</v>
      </c>
      <c r="O288" s="239"/>
    </row>
    <row r="289" spans="1:15" x14ac:dyDescent="0.2">
      <c r="A289" s="97"/>
      <c r="B289" s="148">
        <f t="shared" si="44"/>
        <v>228</v>
      </c>
      <c r="C289" s="150" t="e">
        <f t="shared" si="47"/>
        <v>#VALUE!</v>
      </c>
      <c r="D289" s="150" t="e">
        <f t="shared" si="45"/>
        <v>#VALUE!</v>
      </c>
      <c r="E289" s="150" t="e">
        <f t="shared" si="48"/>
        <v>#VALUE!</v>
      </c>
      <c r="F289" s="317" t="e">
        <f t="shared" si="46"/>
        <v>#VALUE!</v>
      </c>
      <c r="G289" s="318"/>
      <c r="H289" s="318"/>
      <c r="I289" s="283"/>
      <c r="J289" s="252"/>
      <c r="K289" s="240"/>
      <c r="L289" s="240"/>
      <c r="M289" s="240">
        <f t="shared" si="42"/>
        <v>130</v>
      </c>
      <c r="N289" s="253" t="e">
        <f t="shared" si="43"/>
        <v>#VALUE!</v>
      </c>
      <c r="O289" s="239"/>
    </row>
    <row r="290" spans="1:15" x14ac:dyDescent="0.2">
      <c r="A290" s="97"/>
      <c r="B290" s="148">
        <f t="shared" si="44"/>
        <v>229</v>
      </c>
      <c r="C290" s="150" t="e">
        <f t="shared" si="47"/>
        <v>#VALUE!</v>
      </c>
      <c r="D290" s="150" t="e">
        <f t="shared" si="45"/>
        <v>#VALUE!</v>
      </c>
      <c r="E290" s="150" t="e">
        <f t="shared" si="48"/>
        <v>#VALUE!</v>
      </c>
      <c r="F290" s="317" t="e">
        <f t="shared" si="46"/>
        <v>#VALUE!</v>
      </c>
      <c r="G290" s="318"/>
      <c r="H290" s="318"/>
      <c r="I290" s="283"/>
      <c r="J290" s="252"/>
      <c r="K290" s="240"/>
      <c r="L290" s="240"/>
      <c r="M290" s="240">
        <f t="shared" si="42"/>
        <v>129</v>
      </c>
      <c r="N290" s="253" t="e">
        <f t="shared" si="43"/>
        <v>#VALUE!</v>
      </c>
      <c r="O290" s="239"/>
    </row>
    <row r="291" spans="1:15" x14ac:dyDescent="0.2">
      <c r="A291" s="97"/>
      <c r="B291" s="148">
        <f t="shared" si="44"/>
        <v>230</v>
      </c>
      <c r="C291" s="150" t="e">
        <f t="shared" si="47"/>
        <v>#VALUE!</v>
      </c>
      <c r="D291" s="150" t="e">
        <f t="shared" si="45"/>
        <v>#VALUE!</v>
      </c>
      <c r="E291" s="150" t="e">
        <f t="shared" si="48"/>
        <v>#VALUE!</v>
      </c>
      <c r="F291" s="317" t="e">
        <f t="shared" si="46"/>
        <v>#VALUE!</v>
      </c>
      <c r="G291" s="318"/>
      <c r="H291" s="318"/>
      <c r="I291" s="283"/>
      <c r="J291" s="252"/>
      <c r="K291" s="240"/>
      <c r="L291" s="240"/>
      <c r="M291" s="240">
        <f t="shared" si="42"/>
        <v>128</v>
      </c>
      <c r="N291" s="253" t="e">
        <f t="shared" si="43"/>
        <v>#VALUE!</v>
      </c>
      <c r="O291" s="239"/>
    </row>
    <row r="292" spans="1:15" x14ac:dyDescent="0.2">
      <c r="A292" s="97"/>
      <c r="B292" s="148">
        <f t="shared" si="44"/>
        <v>231</v>
      </c>
      <c r="C292" s="150" t="e">
        <f t="shared" si="47"/>
        <v>#VALUE!</v>
      </c>
      <c r="D292" s="150" t="e">
        <f t="shared" si="45"/>
        <v>#VALUE!</v>
      </c>
      <c r="E292" s="150" t="e">
        <f t="shared" si="48"/>
        <v>#VALUE!</v>
      </c>
      <c r="F292" s="317" t="e">
        <f t="shared" si="46"/>
        <v>#VALUE!</v>
      </c>
      <c r="G292" s="318"/>
      <c r="H292" s="318"/>
      <c r="I292" s="283"/>
      <c r="J292" s="252"/>
      <c r="K292" s="240"/>
      <c r="L292" s="240"/>
      <c r="M292" s="240">
        <f t="shared" si="42"/>
        <v>127</v>
      </c>
      <c r="N292" s="253" t="e">
        <f t="shared" si="43"/>
        <v>#VALUE!</v>
      </c>
      <c r="O292" s="239"/>
    </row>
    <row r="293" spans="1:15" x14ac:dyDescent="0.2">
      <c r="A293" s="97"/>
      <c r="B293" s="148">
        <f t="shared" si="44"/>
        <v>232</v>
      </c>
      <c r="C293" s="150" t="e">
        <f t="shared" si="47"/>
        <v>#VALUE!</v>
      </c>
      <c r="D293" s="150" t="e">
        <f t="shared" si="45"/>
        <v>#VALUE!</v>
      </c>
      <c r="E293" s="150" t="e">
        <f t="shared" si="48"/>
        <v>#VALUE!</v>
      </c>
      <c r="F293" s="317" t="e">
        <f t="shared" si="46"/>
        <v>#VALUE!</v>
      </c>
      <c r="G293" s="318"/>
      <c r="H293" s="318"/>
      <c r="I293" s="283"/>
      <c r="J293" s="252"/>
      <c r="K293" s="240"/>
      <c r="L293" s="240"/>
      <c r="M293" s="240">
        <f t="shared" si="42"/>
        <v>126</v>
      </c>
      <c r="N293" s="253" t="e">
        <f t="shared" si="43"/>
        <v>#VALUE!</v>
      </c>
      <c r="O293" s="239"/>
    </row>
    <row r="294" spans="1:15" x14ac:dyDescent="0.2">
      <c r="A294" s="97"/>
      <c r="B294" s="148">
        <f t="shared" si="44"/>
        <v>233</v>
      </c>
      <c r="C294" s="150" t="e">
        <f t="shared" si="47"/>
        <v>#VALUE!</v>
      </c>
      <c r="D294" s="150" t="e">
        <f t="shared" si="45"/>
        <v>#VALUE!</v>
      </c>
      <c r="E294" s="150" t="e">
        <f t="shared" si="48"/>
        <v>#VALUE!</v>
      </c>
      <c r="F294" s="317" t="e">
        <f t="shared" si="46"/>
        <v>#VALUE!</v>
      </c>
      <c r="G294" s="318"/>
      <c r="H294" s="318"/>
      <c r="I294" s="283"/>
      <c r="J294" s="252"/>
      <c r="K294" s="240"/>
      <c r="L294" s="240"/>
      <c r="M294" s="240">
        <f t="shared" si="42"/>
        <v>125</v>
      </c>
      <c r="N294" s="253" t="e">
        <f t="shared" si="43"/>
        <v>#VALUE!</v>
      </c>
      <c r="O294" s="239"/>
    </row>
    <row r="295" spans="1:15" x14ac:dyDescent="0.2">
      <c r="A295" s="97"/>
      <c r="B295" s="148">
        <f t="shared" si="44"/>
        <v>234</v>
      </c>
      <c r="C295" s="150" t="e">
        <f t="shared" si="47"/>
        <v>#VALUE!</v>
      </c>
      <c r="D295" s="150" t="e">
        <f t="shared" si="45"/>
        <v>#VALUE!</v>
      </c>
      <c r="E295" s="150" t="e">
        <f t="shared" si="48"/>
        <v>#VALUE!</v>
      </c>
      <c r="F295" s="317" t="e">
        <f t="shared" si="46"/>
        <v>#VALUE!</v>
      </c>
      <c r="G295" s="318"/>
      <c r="H295" s="318"/>
      <c r="I295" s="283"/>
      <c r="J295" s="252"/>
      <c r="K295" s="240"/>
      <c r="L295" s="240"/>
      <c r="M295" s="240">
        <f t="shared" si="42"/>
        <v>124</v>
      </c>
      <c r="N295" s="253" t="e">
        <f t="shared" si="43"/>
        <v>#VALUE!</v>
      </c>
      <c r="O295" s="239"/>
    </row>
    <row r="296" spans="1:15" x14ac:dyDescent="0.2">
      <c r="A296" s="97"/>
      <c r="B296" s="148">
        <f t="shared" si="44"/>
        <v>235</v>
      </c>
      <c r="C296" s="150" t="e">
        <f t="shared" si="47"/>
        <v>#VALUE!</v>
      </c>
      <c r="D296" s="150" t="e">
        <f t="shared" si="45"/>
        <v>#VALUE!</v>
      </c>
      <c r="E296" s="150" t="e">
        <f t="shared" si="48"/>
        <v>#VALUE!</v>
      </c>
      <c r="F296" s="317" t="e">
        <f t="shared" si="46"/>
        <v>#VALUE!</v>
      </c>
      <c r="G296" s="318"/>
      <c r="H296" s="318"/>
      <c r="I296" s="283"/>
      <c r="J296" s="252"/>
      <c r="K296" s="240"/>
      <c r="L296" s="240"/>
      <c r="M296" s="240">
        <f t="shared" si="42"/>
        <v>123</v>
      </c>
      <c r="N296" s="253" t="e">
        <f t="shared" si="43"/>
        <v>#VALUE!</v>
      </c>
      <c r="O296" s="239"/>
    </row>
    <row r="297" spans="1:15" x14ac:dyDescent="0.2">
      <c r="A297" s="97"/>
      <c r="B297" s="148">
        <f t="shared" si="44"/>
        <v>236</v>
      </c>
      <c r="C297" s="150" t="e">
        <f t="shared" si="47"/>
        <v>#VALUE!</v>
      </c>
      <c r="D297" s="150" t="e">
        <f t="shared" si="45"/>
        <v>#VALUE!</v>
      </c>
      <c r="E297" s="150" t="e">
        <f t="shared" si="48"/>
        <v>#VALUE!</v>
      </c>
      <c r="F297" s="317" t="e">
        <f t="shared" si="46"/>
        <v>#VALUE!</v>
      </c>
      <c r="G297" s="318"/>
      <c r="H297" s="318"/>
      <c r="I297" s="283"/>
      <c r="J297" s="252"/>
      <c r="K297" s="240"/>
      <c r="L297" s="240"/>
      <c r="M297" s="240">
        <f t="shared" si="42"/>
        <v>122</v>
      </c>
      <c r="N297" s="253" t="e">
        <f t="shared" si="43"/>
        <v>#VALUE!</v>
      </c>
      <c r="O297" s="239"/>
    </row>
    <row r="298" spans="1:15" x14ac:dyDescent="0.2">
      <c r="A298" s="97"/>
      <c r="B298" s="148">
        <f t="shared" si="44"/>
        <v>237</v>
      </c>
      <c r="C298" s="150" t="e">
        <f t="shared" si="47"/>
        <v>#VALUE!</v>
      </c>
      <c r="D298" s="150" t="e">
        <f t="shared" si="45"/>
        <v>#VALUE!</v>
      </c>
      <c r="E298" s="150" t="e">
        <f t="shared" si="48"/>
        <v>#VALUE!</v>
      </c>
      <c r="F298" s="317" t="e">
        <f t="shared" si="46"/>
        <v>#VALUE!</v>
      </c>
      <c r="G298" s="318"/>
      <c r="H298" s="318"/>
      <c r="I298" s="283"/>
      <c r="J298" s="252"/>
      <c r="K298" s="240"/>
      <c r="L298" s="240"/>
      <c r="M298" s="240">
        <f t="shared" si="42"/>
        <v>121</v>
      </c>
      <c r="N298" s="253" t="e">
        <f t="shared" si="43"/>
        <v>#VALUE!</v>
      </c>
      <c r="O298" s="239"/>
    </row>
    <row r="299" spans="1:15" x14ac:dyDescent="0.2">
      <c r="A299" s="97"/>
      <c r="B299" s="148">
        <f t="shared" si="44"/>
        <v>238</v>
      </c>
      <c r="C299" s="150" t="e">
        <f t="shared" si="47"/>
        <v>#VALUE!</v>
      </c>
      <c r="D299" s="150" t="e">
        <f t="shared" si="45"/>
        <v>#VALUE!</v>
      </c>
      <c r="E299" s="150" t="e">
        <f t="shared" si="48"/>
        <v>#VALUE!</v>
      </c>
      <c r="F299" s="317" t="e">
        <f t="shared" si="46"/>
        <v>#VALUE!</v>
      </c>
      <c r="G299" s="318"/>
      <c r="H299" s="318"/>
      <c r="I299" s="283"/>
      <c r="J299" s="252"/>
      <c r="K299" s="240"/>
      <c r="L299" s="240"/>
      <c r="M299" s="240">
        <f t="shared" si="42"/>
        <v>120</v>
      </c>
      <c r="N299" s="253" t="e">
        <f t="shared" si="43"/>
        <v>#VALUE!</v>
      </c>
      <c r="O299" s="239"/>
    </row>
    <row r="300" spans="1:15" x14ac:dyDescent="0.2">
      <c r="A300" s="97"/>
      <c r="B300" s="148">
        <f t="shared" si="44"/>
        <v>239</v>
      </c>
      <c r="C300" s="150" t="e">
        <f t="shared" si="47"/>
        <v>#VALUE!</v>
      </c>
      <c r="D300" s="150" t="e">
        <f t="shared" si="45"/>
        <v>#VALUE!</v>
      </c>
      <c r="E300" s="150" t="e">
        <f t="shared" si="48"/>
        <v>#VALUE!</v>
      </c>
      <c r="F300" s="317" t="e">
        <f t="shared" si="46"/>
        <v>#VALUE!</v>
      </c>
      <c r="G300" s="318"/>
      <c r="H300" s="318"/>
      <c r="I300" s="283"/>
      <c r="J300" s="252"/>
      <c r="K300" s="240"/>
      <c r="L300" s="240"/>
      <c r="M300" s="240">
        <f t="shared" si="42"/>
        <v>119</v>
      </c>
      <c r="N300" s="253" t="e">
        <f t="shared" si="43"/>
        <v>#VALUE!</v>
      </c>
      <c r="O300" s="239"/>
    </row>
    <row r="301" spans="1:15" x14ac:dyDescent="0.2">
      <c r="A301" s="97"/>
      <c r="B301" s="148">
        <f t="shared" si="44"/>
        <v>240</v>
      </c>
      <c r="C301" s="150" t="e">
        <f t="shared" si="47"/>
        <v>#VALUE!</v>
      </c>
      <c r="D301" s="150" t="e">
        <f t="shared" si="45"/>
        <v>#VALUE!</v>
      </c>
      <c r="E301" s="150" t="e">
        <f t="shared" si="48"/>
        <v>#VALUE!</v>
      </c>
      <c r="F301" s="317" t="e">
        <f t="shared" si="46"/>
        <v>#VALUE!</v>
      </c>
      <c r="G301" s="318"/>
      <c r="H301" s="318"/>
      <c r="I301" s="283"/>
      <c r="J301" s="252"/>
      <c r="K301" s="240"/>
      <c r="L301" s="240"/>
      <c r="M301" s="240">
        <f t="shared" si="42"/>
        <v>118</v>
      </c>
      <c r="N301" s="253" t="e">
        <f t="shared" si="43"/>
        <v>#VALUE!</v>
      </c>
      <c r="O301" s="239"/>
    </row>
    <row r="302" spans="1:15" x14ac:dyDescent="0.2">
      <c r="A302" s="97"/>
      <c r="B302" s="148">
        <f t="shared" si="44"/>
        <v>241</v>
      </c>
      <c r="C302" s="150" t="e">
        <f t="shared" si="47"/>
        <v>#VALUE!</v>
      </c>
      <c r="D302" s="150" t="e">
        <f t="shared" si="45"/>
        <v>#VALUE!</v>
      </c>
      <c r="E302" s="150" t="e">
        <f t="shared" si="48"/>
        <v>#VALUE!</v>
      </c>
      <c r="F302" s="317" t="e">
        <f t="shared" si="46"/>
        <v>#VALUE!</v>
      </c>
      <c r="G302" s="318"/>
      <c r="H302" s="318"/>
      <c r="I302" s="283"/>
      <c r="J302" s="252"/>
      <c r="K302" s="240"/>
      <c r="L302" s="240"/>
      <c r="M302" s="240">
        <f t="shared" si="42"/>
        <v>117</v>
      </c>
      <c r="N302" s="253" t="e">
        <f t="shared" si="43"/>
        <v>#VALUE!</v>
      </c>
      <c r="O302" s="239"/>
    </row>
    <row r="303" spans="1:15" x14ac:dyDescent="0.2">
      <c r="A303" s="97"/>
      <c r="B303" s="148">
        <f t="shared" si="44"/>
        <v>242</v>
      </c>
      <c r="C303" s="150" t="e">
        <f t="shared" si="47"/>
        <v>#VALUE!</v>
      </c>
      <c r="D303" s="150" t="e">
        <f t="shared" si="45"/>
        <v>#VALUE!</v>
      </c>
      <c r="E303" s="150" t="e">
        <f t="shared" si="48"/>
        <v>#VALUE!</v>
      </c>
      <c r="F303" s="317" t="e">
        <f t="shared" si="46"/>
        <v>#VALUE!</v>
      </c>
      <c r="G303" s="318"/>
      <c r="H303" s="318"/>
      <c r="I303" s="283"/>
      <c r="J303" s="252"/>
      <c r="K303" s="240"/>
      <c r="L303" s="240"/>
      <c r="M303" s="240">
        <f t="shared" si="42"/>
        <v>116</v>
      </c>
      <c r="N303" s="253" t="e">
        <f t="shared" si="43"/>
        <v>#VALUE!</v>
      </c>
      <c r="O303" s="239"/>
    </row>
    <row r="304" spans="1:15" x14ac:dyDescent="0.2">
      <c r="A304" s="97"/>
      <c r="B304" s="148">
        <f t="shared" si="44"/>
        <v>243</v>
      </c>
      <c r="C304" s="150" t="e">
        <f t="shared" si="47"/>
        <v>#VALUE!</v>
      </c>
      <c r="D304" s="150" t="e">
        <f t="shared" si="45"/>
        <v>#VALUE!</v>
      </c>
      <c r="E304" s="150" t="e">
        <f t="shared" si="48"/>
        <v>#VALUE!</v>
      </c>
      <c r="F304" s="317" t="e">
        <f t="shared" si="46"/>
        <v>#VALUE!</v>
      </c>
      <c r="G304" s="318"/>
      <c r="H304" s="318"/>
      <c r="I304" s="283"/>
      <c r="J304" s="252"/>
      <c r="K304" s="240"/>
      <c r="L304" s="240"/>
      <c r="M304" s="240">
        <f t="shared" si="42"/>
        <v>115</v>
      </c>
      <c r="N304" s="253" t="e">
        <f t="shared" si="43"/>
        <v>#VALUE!</v>
      </c>
      <c r="O304" s="239"/>
    </row>
    <row r="305" spans="1:15" x14ac:dyDescent="0.2">
      <c r="A305" s="97"/>
      <c r="B305" s="148">
        <f t="shared" si="44"/>
        <v>244</v>
      </c>
      <c r="C305" s="150" t="e">
        <f t="shared" si="47"/>
        <v>#VALUE!</v>
      </c>
      <c r="D305" s="150" t="e">
        <f t="shared" si="45"/>
        <v>#VALUE!</v>
      </c>
      <c r="E305" s="150" t="e">
        <f t="shared" si="48"/>
        <v>#VALUE!</v>
      </c>
      <c r="F305" s="317" t="e">
        <f t="shared" si="46"/>
        <v>#VALUE!</v>
      </c>
      <c r="G305" s="318"/>
      <c r="H305" s="318"/>
      <c r="I305" s="283"/>
      <c r="J305" s="252"/>
      <c r="K305" s="240"/>
      <c r="L305" s="240"/>
      <c r="M305" s="240">
        <f t="shared" si="42"/>
        <v>114</v>
      </c>
      <c r="N305" s="253" t="e">
        <f t="shared" si="43"/>
        <v>#VALUE!</v>
      </c>
      <c r="O305" s="239"/>
    </row>
    <row r="306" spans="1:15" x14ac:dyDescent="0.2">
      <c r="A306" s="97"/>
      <c r="B306" s="148">
        <f t="shared" si="44"/>
        <v>245</v>
      </c>
      <c r="C306" s="150" t="e">
        <f t="shared" si="47"/>
        <v>#VALUE!</v>
      </c>
      <c r="D306" s="150" t="e">
        <f t="shared" si="45"/>
        <v>#VALUE!</v>
      </c>
      <c r="E306" s="150" t="e">
        <f t="shared" si="48"/>
        <v>#VALUE!</v>
      </c>
      <c r="F306" s="317" t="e">
        <f t="shared" si="46"/>
        <v>#VALUE!</v>
      </c>
      <c r="G306" s="318"/>
      <c r="H306" s="318"/>
      <c r="I306" s="283"/>
      <c r="J306" s="252"/>
      <c r="K306" s="240"/>
      <c r="L306" s="240"/>
      <c r="M306" s="240">
        <f t="shared" si="42"/>
        <v>113</v>
      </c>
      <c r="N306" s="253" t="e">
        <f t="shared" si="43"/>
        <v>#VALUE!</v>
      </c>
      <c r="O306" s="239"/>
    </row>
    <row r="307" spans="1:15" x14ac:dyDescent="0.2">
      <c r="A307" s="97"/>
      <c r="B307" s="148">
        <f t="shared" si="44"/>
        <v>246</v>
      </c>
      <c r="C307" s="150" t="e">
        <f t="shared" si="47"/>
        <v>#VALUE!</v>
      </c>
      <c r="D307" s="150" t="e">
        <f t="shared" si="45"/>
        <v>#VALUE!</v>
      </c>
      <c r="E307" s="150" t="e">
        <f t="shared" si="48"/>
        <v>#VALUE!</v>
      </c>
      <c r="F307" s="317" t="e">
        <f t="shared" si="46"/>
        <v>#VALUE!</v>
      </c>
      <c r="G307" s="318"/>
      <c r="H307" s="318"/>
      <c r="I307" s="283"/>
      <c r="J307" s="252"/>
      <c r="K307" s="240"/>
      <c r="L307" s="240"/>
      <c r="M307" s="240">
        <f t="shared" ref="M307:M370" si="49">M306-1</f>
        <v>112</v>
      </c>
      <c r="N307" s="253" t="e">
        <f t="shared" ref="N307:N370" si="50">N306</f>
        <v>#VALUE!</v>
      </c>
      <c r="O307" s="239"/>
    </row>
    <row r="308" spans="1:15" x14ac:dyDescent="0.2">
      <c r="A308" s="97"/>
      <c r="B308" s="148">
        <f t="shared" si="44"/>
        <v>247</v>
      </c>
      <c r="C308" s="150" t="e">
        <f t="shared" si="47"/>
        <v>#VALUE!</v>
      </c>
      <c r="D308" s="150" t="e">
        <f t="shared" si="45"/>
        <v>#VALUE!</v>
      </c>
      <c r="E308" s="150" t="e">
        <f t="shared" si="48"/>
        <v>#VALUE!</v>
      </c>
      <c r="F308" s="317" t="e">
        <f t="shared" si="46"/>
        <v>#VALUE!</v>
      </c>
      <c r="G308" s="318"/>
      <c r="H308" s="318"/>
      <c r="I308" s="283"/>
      <c r="J308" s="252"/>
      <c r="K308" s="240"/>
      <c r="L308" s="240"/>
      <c r="M308" s="240">
        <f t="shared" si="49"/>
        <v>111</v>
      </c>
      <c r="N308" s="253" t="e">
        <f t="shared" si="50"/>
        <v>#VALUE!</v>
      </c>
      <c r="O308" s="239"/>
    </row>
    <row r="309" spans="1:15" x14ac:dyDescent="0.2">
      <c r="A309" s="97"/>
      <c r="B309" s="148">
        <f t="shared" si="44"/>
        <v>248</v>
      </c>
      <c r="C309" s="150" t="e">
        <f t="shared" si="47"/>
        <v>#VALUE!</v>
      </c>
      <c r="D309" s="150" t="e">
        <f t="shared" si="45"/>
        <v>#VALUE!</v>
      </c>
      <c r="E309" s="150" t="e">
        <f t="shared" si="48"/>
        <v>#VALUE!</v>
      </c>
      <c r="F309" s="317" t="e">
        <f t="shared" si="46"/>
        <v>#VALUE!</v>
      </c>
      <c r="G309" s="318"/>
      <c r="H309" s="318"/>
      <c r="I309" s="283"/>
      <c r="J309" s="252"/>
      <c r="K309" s="240"/>
      <c r="L309" s="240"/>
      <c r="M309" s="240">
        <f t="shared" si="49"/>
        <v>110</v>
      </c>
      <c r="N309" s="253" t="e">
        <f t="shared" si="50"/>
        <v>#VALUE!</v>
      </c>
      <c r="O309" s="239"/>
    </row>
    <row r="310" spans="1:15" x14ac:dyDescent="0.2">
      <c r="A310" s="97"/>
      <c r="B310" s="148">
        <f t="shared" si="44"/>
        <v>249</v>
      </c>
      <c r="C310" s="150" t="e">
        <f t="shared" si="47"/>
        <v>#VALUE!</v>
      </c>
      <c r="D310" s="150" t="e">
        <f t="shared" si="45"/>
        <v>#VALUE!</v>
      </c>
      <c r="E310" s="150" t="e">
        <f t="shared" si="48"/>
        <v>#VALUE!</v>
      </c>
      <c r="F310" s="317" t="e">
        <f t="shared" si="46"/>
        <v>#VALUE!</v>
      </c>
      <c r="G310" s="318"/>
      <c r="H310" s="318"/>
      <c r="I310" s="283"/>
      <c r="J310" s="252"/>
      <c r="K310" s="240"/>
      <c r="L310" s="240"/>
      <c r="M310" s="240">
        <f t="shared" si="49"/>
        <v>109</v>
      </c>
      <c r="N310" s="253" t="e">
        <f t="shared" si="50"/>
        <v>#VALUE!</v>
      </c>
      <c r="O310" s="239"/>
    </row>
    <row r="311" spans="1:15" x14ac:dyDescent="0.2">
      <c r="A311" s="97"/>
      <c r="B311" s="148">
        <f t="shared" si="44"/>
        <v>250</v>
      </c>
      <c r="C311" s="150" t="e">
        <f t="shared" si="47"/>
        <v>#VALUE!</v>
      </c>
      <c r="D311" s="150" t="e">
        <f t="shared" si="45"/>
        <v>#VALUE!</v>
      </c>
      <c r="E311" s="150" t="e">
        <f t="shared" si="48"/>
        <v>#VALUE!</v>
      </c>
      <c r="F311" s="317" t="e">
        <f t="shared" si="46"/>
        <v>#VALUE!</v>
      </c>
      <c r="G311" s="318"/>
      <c r="H311" s="318"/>
      <c r="I311" s="283"/>
      <c r="J311" s="252"/>
      <c r="K311" s="240"/>
      <c r="L311" s="240"/>
      <c r="M311" s="240">
        <f t="shared" si="49"/>
        <v>108</v>
      </c>
      <c r="N311" s="253" t="e">
        <f t="shared" si="50"/>
        <v>#VALUE!</v>
      </c>
      <c r="O311" s="239"/>
    </row>
    <row r="312" spans="1:15" x14ac:dyDescent="0.2">
      <c r="A312" s="97"/>
      <c r="B312" s="148">
        <f t="shared" ref="B312:B375" si="51">B311+1</f>
        <v>251</v>
      </c>
      <c r="C312" s="150" t="e">
        <f t="shared" si="47"/>
        <v>#VALUE!</v>
      </c>
      <c r="D312" s="150" t="e">
        <f t="shared" si="45"/>
        <v>#VALUE!</v>
      </c>
      <c r="E312" s="150" t="e">
        <f t="shared" si="48"/>
        <v>#VALUE!</v>
      </c>
      <c r="F312" s="317" t="e">
        <f t="shared" si="46"/>
        <v>#VALUE!</v>
      </c>
      <c r="G312" s="318"/>
      <c r="H312" s="318"/>
      <c r="I312" s="283"/>
      <c r="J312" s="252"/>
      <c r="K312" s="240"/>
      <c r="L312" s="240"/>
      <c r="M312" s="240">
        <f t="shared" si="49"/>
        <v>107</v>
      </c>
      <c r="N312" s="253" t="e">
        <f t="shared" si="50"/>
        <v>#VALUE!</v>
      </c>
      <c r="O312" s="239"/>
    </row>
    <row r="313" spans="1:15" x14ac:dyDescent="0.2">
      <c r="A313" s="97"/>
      <c r="B313" s="148">
        <f t="shared" si="51"/>
        <v>252</v>
      </c>
      <c r="C313" s="150" t="e">
        <f t="shared" si="47"/>
        <v>#VALUE!</v>
      </c>
      <c r="D313" s="150" t="e">
        <f t="shared" si="45"/>
        <v>#VALUE!</v>
      </c>
      <c r="E313" s="150" t="e">
        <f t="shared" si="48"/>
        <v>#VALUE!</v>
      </c>
      <c r="F313" s="317" t="e">
        <f t="shared" si="46"/>
        <v>#VALUE!</v>
      </c>
      <c r="G313" s="318"/>
      <c r="H313" s="318"/>
      <c r="I313" s="283"/>
      <c r="J313" s="252"/>
      <c r="K313" s="240"/>
      <c r="L313" s="240"/>
      <c r="M313" s="240">
        <f t="shared" si="49"/>
        <v>106</v>
      </c>
      <c r="N313" s="253" t="e">
        <f t="shared" si="50"/>
        <v>#VALUE!</v>
      </c>
      <c r="O313" s="239"/>
    </row>
    <row r="314" spans="1:15" x14ac:dyDescent="0.2">
      <c r="A314" s="97"/>
      <c r="B314" s="148">
        <f t="shared" si="51"/>
        <v>253</v>
      </c>
      <c r="C314" s="150" t="e">
        <f t="shared" si="47"/>
        <v>#VALUE!</v>
      </c>
      <c r="D314" s="150" t="e">
        <f t="shared" si="45"/>
        <v>#VALUE!</v>
      </c>
      <c r="E314" s="150" t="e">
        <f t="shared" si="48"/>
        <v>#VALUE!</v>
      </c>
      <c r="F314" s="317" t="e">
        <f t="shared" si="46"/>
        <v>#VALUE!</v>
      </c>
      <c r="G314" s="318"/>
      <c r="H314" s="318"/>
      <c r="I314" s="283"/>
      <c r="J314" s="252"/>
      <c r="K314" s="240"/>
      <c r="L314" s="240"/>
      <c r="M314" s="240">
        <f t="shared" si="49"/>
        <v>105</v>
      </c>
      <c r="N314" s="253" t="e">
        <f t="shared" si="50"/>
        <v>#VALUE!</v>
      </c>
      <c r="O314" s="239"/>
    </row>
    <row r="315" spans="1:15" x14ac:dyDescent="0.2">
      <c r="A315" s="97"/>
      <c r="B315" s="148">
        <f t="shared" si="51"/>
        <v>254</v>
      </c>
      <c r="C315" s="150" t="e">
        <f t="shared" si="47"/>
        <v>#VALUE!</v>
      </c>
      <c r="D315" s="150" t="e">
        <f t="shared" si="45"/>
        <v>#VALUE!</v>
      </c>
      <c r="E315" s="150" t="e">
        <f t="shared" si="48"/>
        <v>#VALUE!</v>
      </c>
      <c r="F315" s="317" t="e">
        <f t="shared" si="46"/>
        <v>#VALUE!</v>
      </c>
      <c r="G315" s="318"/>
      <c r="H315" s="318"/>
      <c r="I315" s="283"/>
      <c r="J315" s="252"/>
      <c r="K315" s="240"/>
      <c r="L315" s="240"/>
      <c r="M315" s="240">
        <f t="shared" si="49"/>
        <v>104</v>
      </c>
      <c r="N315" s="253" t="e">
        <f t="shared" si="50"/>
        <v>#VALUE!</v>
      </c>
      <c r="O315" s="239"/>
    </row>
    <row r="316" spans="1:15" x14ac:dyDescent="0.2">
      <c r="A316" s="97"/>
      <c r="B316" s="148">
        <f t="shared" si="51"/>
        <v>255</v>
      </c>
      <c r="C316" s="150" t="e">
        <f t="shared" si="47"/>
        <v>#VALUE!</v>
      </c>
      <c r="D316" s="150" t="e">
        <f t="shared" si="45"/>
        <v>#VALUE!</v>
      </c>
      <c r="E316" s="150" t="e">
        <f t="shared" si="48"/>
        <v>#VALUE!</v>
      </c>
      <c r="F316" s="317" t="e">
        <f t="shared" si="46"/>
        <v>#VALUE!</v>
      </c>
      <c r="G316" s="318"/>
      <c r="H316" s="318"/>
      <c r="I316" s="283"/>
      <c r="J316" s="252"/>
      <c r="K316" s="240"/>
      <c r="L316" s="240"/>
      <c r="M316" s="240">
        <f t="shared" si="49"/>
        <v>103</v>
      </c>
      <c r="N316" s="253" t="e">
        <f t="shared" si="50"/>
        <v>#VALUE!</v>
      </c>
      <c r="O316" s="239"/>
    </row>
    <row r="317" spans="1:15" x14ac:dyDescent="0.2">
      <c r="A317" s="97"/>
      <c r="B317" s="148">
        <f t="shared" si="51"/>
        <v>256</v>
      </c>
      <c r="C317" s="150" t="e">
        <f t="shared" si="47"/>
        <v>#VALUE!</v>
      </c>
      <c r="D317" s="150" t="e">
        <f t="shared" si="45"/>
        <v>#VALUE!</v>
      </c>
      <c r="E317" s="150" t="e">
        <f t="shared" si="48"/>
        <v>#VALUE!</v>
      </c>
      <c r="F317" s="317" t="e">
        <f t="shared" si="46"/>
        <v>#VALUE!</v>
      </c>
      <c r="G317" s="318"/>
      <c r="H317" s="318"/>
      <c r="I317" s="283"/>
      <c r="J317" s="252"/>
      <c r="K317" s="240"/>
      <c r="L317" s="240"/>
      <c r="M317" s="240">
        <f t="shared" si="49"/>
        <v>102</v>
      </c>
      <c r="N317" s="253" t="e">
        <f t="shared" si="50"/>
        <v>#VALUE!</v>
      </c>
      <c r="O317" s="239"/>
    </row>
    <row r="318" spans="1:15" x14ac:dyDescent="0.2">
      <c r="A318" s="97"/>
      <c r="B318" s="148">
        <f t="shared" si="51"/>
        <v>257</v>
      </c>
      <c r="C318" s="150" t="e">
        <f t="shared" si="47"/>
        <v>#VALUE!</v>
      </c>
      <c r="D318" s="150" t="e">
        <f t="shared" ref="D318:D381" si="52">C318*N313</f>
        <v>#VALUE!</v>
      </c>
      <c r="E318" s="150" t="e">
        <f t="shared" si="48"/>
        <v>#VALUE!</v>
      </c>
      <c r="F318" s="317" t="e">
        <f t="shared" si="46"/>
        <v>#VALUE!</v>
      </c>
      <c r="G318" s="318"/>
      <c r="H318" s="318"/>
      <c r="I318" s="283"/>
      <c r="J318" s="252"/>
      <c r="K318" s="240"/>
      <c r="L318" s="240"/>
      <c r="M318" s="240">
        <f t="shared" si="49"/>
        <v>101</v>
      </c>
      <c r="N318" s="253" t="e">
        <f t="shared" si="50"/>
        <v>#VALUE!</v>
      </c>
      <c r="O318" s="239"/>
    </row>
    <row r="319" spans="1:15" x14ac:dyDescent="0.2">
      <c r="A319" s="97"/>
      <c r="B319" s="148">
        <f t="shared" si="51"/>
        <v>258</v>
      </c>
      <c r="C319" s="150" t="e">
        <f t="shared" si="47"/>
        <v>#VALUE!</v>
      </c>
      <c r="D319" s="150" t="e">
        <f t="shared" si="52"/>
        <v>#VALUE!</v>
      </c>
      <c r="E319" s="150" t="e">
        <f t="shared" si="48"/>
        <v>#VALUE!</v>
      </c>
      <c r="F319" s="317" t="e">
        <f t="shared" si="46"/>
        <v>#VALUE!</v>
      </c>
      <c r="G319" s="318"/>
      <c r="H319" s="318"/>
      <c r="I319" s="283"/>
      <c r="J319" s="252"/>
      <c r="K319" s="240"/>
      <c r="L319" s="240"/>
      <c r="M319" s="240">
        <f t="shared" si="49"/>
        <v>100</v>
      </c>
      <c r="N319" s="253" t="e">
        <f t="shared" si="50"/>
        <v>#VALUE!</v>
      </c>
      <c r="O319" s="239"/>
    </row>
    <row r="320" spans="1:15" x14ac:dyDescent="0.2">
      <c r="A320" s="97"/>
      <c r="B320" s="148">
        <f t="shared" si="51"/>
        <v>259</v>
      </c>
      <c r="C320" s="150" t="e">
        <f t="shared" si="47"/>
        <v>#VALUE!</v>
      </c>
      <c r="D320" s="150" t="e">
        <f t="shared" si="52"/>
        <v>#VALUE!</v>
      </c>
      <c r="E320" s="150" t="e">
        <f t="shared" si="48"/>
        <v>#VALUE!</v>
      </c>
      <c r="F320" s="317" t="e">
        <f t="shared" si="46"/>
        <v>#VALUE!</v>
      </c>
      <c r="G320" s="318"/>
      <c r="H320" s="318"/>
      <c r="I320" s="283"/>
      <c r="J320" s="252"/>
      <c r="K320" s="240"/>
      <c r="L320" s="240"/>
      <c r="M320" s="240">
        <f t="shared" si="49"/>
        <v>99</v>
      </c>
      <c r="N320" s="253" t="e">
        <f t="shared" si="50"/>
        <v>#VALUE!</v>
      </c>
      <c r="O320" s="239"/>
    </row>
    <row r="321" spans="1:15" x14ac:dyDescent="0.2">
      <c r="A321" s="97"/>
      <c r="B321" s="148">
        <f t="shared" si="51"/>
        <v>260</v>
      </c>
      <c r="C321" s="150" t="e">
        <f t="shared" si="47"/>
        <v>#VALUE!</v>
      </c>
      <c r="D321" s="150" t="e">
        <f t="shared" si="52"/>
        <v>#VALUE!</v>
      </c>
      <c r="E321" s="150" t="e">
        <f t="shared" si="48"/>
        <v>#VALUE!</v>
      </c>
      <c r="F321" s="317" t="e">
        <f t="shared" ref="F321:F384" si="53">IF(C321&lt;=E320,C321+D321,IF($M$50=1,C321*(N316/(1-(1+N316)^-(M316-0))),$C$54*($N$57/(1-(1+$N$57)^-($M$57-0)))))</f>
        <v>#VALUE!</v>
      </c>
      <c r="G321" s="318"/>
      <c r="H321" s="318"/>
      <c r="I321" s="283"/>
      <c r="J321" s="252"/>
      <c r="K321" s="240"/>
      <c r="L321" s="240"/>
      <c r="M321" s="240">
        <f t="shared" si="49"/>
        <v>98</v>
      </c>
      <c r="N321" s="253" t="e">
        <f t="shared" si="50"/>
        <v>#VALUE!</v>
      </c>
      <c r="O321" s="239"/>
    </row>
    <row r="322" spans="1:15" x14ac:dyDescent="0.2">
      <c r="A322" s="97"/>
      <c r="B322" s="148">
        <f t="shared" si="51"/>
        <v>261</v>
      </c>
      <c r="C322" s="150" t="e">
        <f t="shared" ref="C322:C385" si="54">IF(OR(C321&lt;0,C321&lt;F321),0,(IF(I321=0,C321-E321,C321-I321-E321)))</f>
        <v>#VALUE!</v>
      </c>
      <c r="D322" s="150" t="e">
        <f t="shared" si="52"/>
        <v>#VALUE!</v>
      </c>
      <c r="E322" s="150" t="e">
        <f t="shared" ref="E322:E385" si="55">IF(C322&lt;=E321,C322,F322-D322)</f>
        <v>#VALUE!</v>
      </c>
      <c r="F322" s="317" t="e">
        <f t="shared" si="53"/>
        <v>#VALUE!</v>
      </c>
      <c r="G322" s="318"/>
      <c r="H322" s="318"/>
      <c r="I322" s="283"/>
      <c r="J322" s="252"/>
      <c r="K322" s="240"/>
      <c r="L322" s="240"/>
      <c r="M322" s="240">
        <f t="shared" si="49"/>
        <v>97</v>
      </c>
      <c r="N322" s="253" t="e">
        <f t="shared" si="50"/>
        <v>#VALUE!</v>
      </c>
      <c r="O322" s="239"/>
    </row>
    <row r="323" spans="1:15" x14ac:dyDescent="0.2">
      <c r="A323" s="97"/>
      <c r="B323" s="148">
        <f t="shared" si="51"/>
        <v>262</v>
      </c>
      <c r="C323" s="150" t="e">
        <f t="shared" si="54"/>
        <v>#VALUE!</v>
      </c>
      <c r="D323" s="150" t="e">
        <f t="shared" si="52"/>
        <v>#VALUE!</v>
      </c>
      <c r="E323" s="150" t="e">
        <f t="shared" si="55"/>
        <v>#VALUE!</v>
      </c>
      <c r="F323" s="317" t="e">
        <f t="shared" si="53"/>
        <v>#VALUE!</v>
      </c>
      <c r="G323" s="318"/>
      <c r="H323" s="318"/>
      <c r="I323" s="283"/>
      <c r="J323" s="252"/>
      <c r="K323" s="240"/>
      <c r="L323" s="240"/>
      <c r="M323" s="240">
        <f t="shared" si="49"/>
        <v>96</v>
      </c>
      <c r="N323" s="253" t="e">
        <f t="shared" si="50"/>
        <v>#VALUE!</v>
      </c>
      <c r="O323" s="239"/>
    </row>
    <row r="324" spans="1:15" x14ac:dyDescent="0.2">
      <c r="A324" s="97"/>
      <c r="B324" s="148">
        <f t="shared" si="51"/>
        <v>263</v>
      </c>
      <c r="C324" s="150" t="e">
        <f t="shared" si="54"/>
        <v>#VALUE!</v>
      </c>
      <c r="D324" s="150" t="e">
        <f t="shared" si="52"/>
        <v>#VALUE!</v>
      </c>
      <c r="E324" s="150" t="e">
        <f t="shared" si="55"/>
        <v>#VALUE!</v>
      </c>
      <c r="F324" s="317" t="e">
        <f t="shared" si="53"/>
        <v>#VALUE!</v>
      </c>
      <c r="G324" s="318"/>
      <c r="H324" s="318"/>
      <c r="I324" s="283"/>
      <c r="J324" s="252"/>
      <c r="K324" s="240"/>
      <c r="L324" s="240"/>
      <c r="M324" s="240">
        <f t="shared" si="49"/>
        <v>95</v>
      </c>
      <c r="N324" s="253" t="e">
        <f t="shared" si="50"/>
        <v>#VALUE!</v>
      </c>
      <c r="O324" s="239"/>
    </row>
    <row r="325" spans="1:15" x14ac:dyDescent="0.2">
      <c r="A325" s="97"/>
      <c r="B325" s="148">
        <f t="shared" si="51"/>
        <v>264</v>
      </c>
      <c r="C325" s="150" t="e">
        <f t="shared" si="54"/>
        <v>#VALUE!</v>
      </c>
      <c r="D325" s="150" t="e">
        <f t="shared" si="52"/>
        <v>#VALUE!</v>
      </c>
      <c r="E325" s="150" t="e">
        <f t="shared" si="55"/>
        <v>#VALUE!</v>
      </c>
      <c r="F325" s="317" t="e">
        <f t="shared" si="53"/>
        <v>#VALUE!</v>
      </c>
      <c r="G325" s="318"/>
      <c r="H325" s="318"/>
      <c r="I325" s="283"/>
      <c r="J325" s="252"/>
      <c r="K325" s="240"/>
      <c r="L325" s="240"/>
      <c r="M325" s="240">
        <f t="shared" si="49"/>
        <v>94</v>
      </c>
      <c r="N325" s="253" t="e">
        <f t="shared" si="50"/>
        <v>#VALUE!</v>
      </c>
      <c r="O325" s="239"/>
    </row>
    <row r="326" spans="1:15" x14ac:dyDescent="0.2">
      <c r="A326" s="97"/>
      <c r="B326" s="148">
        <f t="shared" si="51"/>
        <v>265</v>
      </c>
      <c r="C326" s="150" t="e">
        <f t="shared" si="54"/>
        <v>#VALUE!</v>
      </c>
      <c r="D326" s="150" t="e">
        <f t="shared" si="52"/>
        <v>#VALUE!</v>
      </c>
      <c r="E326" s="150" t="e">
        <f t="shared" si="55"/>
        <v>#VALUE!</v>
      </c>
      <c r="F326" s="317" t="e">
        <f t="shared" si="53"/>
        <v>#VALUE!</v>
      </c>
      <c r="G326" s="318"/>
      <c r="H326" s="318"/>
      <c r="I326" s="283"/>
      <c r="J326" s="252"/>
      <c r="K326" s="240"/>
      <c r="L326" s="240"/>
      <c r="M326" s="240">
        <f t="shared" si="49"/>
        <v>93</v>
      </c>
      <c r="N326" s="253" t="e">
        <f t="shared" si="50"/>
        <v>#VALUE!</v>
      </c>
      <c r="O326" s="239"/>
    </row>
    <row r="327" spans="1:15" x14ac:dyDescent="0.2">
      <c r="A327" s="97"/>
      <c r="B327" s="148">
        <f t="shared" si="51"/>
        <v>266</v>
      </c>
      <c r="C327" s="150" t="e">
        <f t="shared" si="54"/>
        <v>#VALUE!</v>
      </c>
      <c r="D327" s="150" t="e">
        <f t="shared" si="52"/>
        <v>#VALUE!</v>
      </c>
      <c r="E327" s="150" t="e">
        <f t="shared" si="55"/>
        <v>#VALUE!</v>
      </c>
      <c r="F327" s="317" t="e">
        <f t="shared" si="53"/>
        <v>#VALUE!</v>
      </c>
      <c r="G327" s="318"/>
      <c r="H327" s="318"/>
      <c r="I327" s="283"/>
      <c r="J327" s="252"/>
      <c r="K327" s="240"/>
      <c r="L327" s="240"/>
      <c r="M327" s="240">
        <f t="shared" si="49"/>
        <v>92</v>
      </c>
      <c r="N327" s="253" t="e">
        <f t="shared" si="50"/>
        <v>#VALUE!</v>
      </c>
      <c r="O327" s="239"/>
    </row>
    <row r="328" spans="1:15" x14ac:dyDescent="0.2">
      <c r="A328" s="97"/>
      <c r="B328" s="148">
        <f t="shared" si="51"/>
        <v>267</v>
      </c>
      <c r="C328" s="150" t="e">
        <f t="shared" si="54"/>
        <v>#VALUE!</v>
      </c>
      <c r="D328" s="150" t="e">
        <f t="shared" si="52"/>
        <v>#VALUE!</v>
      </c>
      <c r="E328" s="150" t="e">
        <f t="shared" si="55"/>
        <v>#VALUE!</v>
      </c>
      <c r="F328" s="317" t="e">
        <f t="shared" si="53"/>
        <v>#VALUE!</v>
      </c>
      <c r="G328" s="318"/>
      <c r="H328" s="318"/>
      <c r="I328" s="283"/>
      <c r="J328" s="252"/>
      <c r="K328" s="240"/>
      <c r="L328" s="240"/>
      <c r="M328" s="240">
        <f t="shared" si="49"/>
        <v>91</v>
      </c>
      <c r="N328" s="253" t="e">
        <f t="shared" si="50"/>
        <v>#VALUE!</v>
      </c>
      <c r="O328" s="239"/>
    </row>
    <row r="329" spans="1:15" x14ac:dyDescent="0.2">
      <c r="A329" s="97"/>
      <c r="B329" s="148">
        <f t="shared" si="51"/>
        <v>268</v>
      </c>
      <c r="C329" s="150" t="e">
        <f t="shared" si="54"/>
        <v>#VALUE!</v>
      </c>
      <c r="D329" s="150" t="e">
        <f t="shared" si="52"/>
        <v>#VALUE!</v>
      </c>
      <c r="E329" s="150" t="e">
        <f t="shared" si="55"/>
        <v>#VALUE!</v>
      </c>
      <c r="F329" s="317" t="e">
        <f t="shared" si="53"/>
        <v>#VALUE!</v>
      </c>
      <c r="G329" s="318"/>
      <c r="H329" s="318"/>
      <c r="I329" s="283"/>
      <c r="J329" s="252"/>
      <c r="K329" s="240"/>
      <c r="L329" s="240"/>
      <c r="M329" s="240">
        <f t="shared" si="49"/>
        <v>90</v>
      </c>
      <c r="N329" s="253" t="e">
        <f t="shared" si="50"/>
        <v>#VALUE!</v>
      </c>
      <c r="O329" s="239"/>
    </row>
    <row r="330" spans="1:15" x14ac:dyDescent="0.2">
      <c r="A330" s="97"/>
      <c r="B330" s="148">
        <f t="shared" si="51"/>
        <v>269</v>
      </c>
      <c r="C330" s="150" t="e">
        <f t="shared" si="54"/>
        <v>#VALUE!</v>
      </c>
      <c r="D330" s="150" t="e">
        <f t="shared" si="52"/>
        <v>#VALUE!</v>
      </c>
      <c r="E330" s="150" t="e">
        <f t="shared" si="55"/>
        <v>#VALUE!</v>
      </c>
      <c r="F330" s="317" t="e">
        <f t="shared" si="53"/>
        <v>#VALUE!</v>
      </c>
      <c r="G330" s="318"/>
      <c r="H330" s="318"/>
      <c r="I330" s="283"/>
      <c r="J330" s="252"/>
      <c r="K330" s="240"/>
      <c r="L330" s="240"/>
      <c r="M330" s="240">
        <f t="shared" si="49"/>
        <v>89</v>
      </c>
      <c r="N330" s="253" t="e">
        <f t="shared" si="50"/>
        <v>#VALUE!</v>
      </c>
      <c r="O330" s="239"/>
    </row>
    <row r="331" spans="1:15" x14ac:dyDescent="0.2">
      <c r="A331" s="97"/>
      <c r="B331" s="148">
        <f t="shared" si="51"/>
        <v>270</v>
      </c>
      <c r="C331" s="150" t="e">
        <f t="shared" si="54"/>
        <v>#VALUE!</v>
      </c>
      <c r="D331" s="150" t="e">
        <f t="shared" si="52"/>
        <v>#VALUE!</v>
      </c>
      <c r="E331" s="150" t="e">
        <f t="shared" si="55"/>
        <v>#VALUE!</v>
      </c>
      <c r="F331" s="317" t="e">
        <f t="shared" si="53"/>
        <v>#VALUE!</v>
      </c>
      <c r="G331" s="318"/>
      <c r="H331" s="318"/>
      <c r="I331" s="283"/>
      <c r="J331" s="252"/>
      <c r="K331" s="240"/>
      <c r="L331" s="240"/>
      <c r="M331" s="240">
        <f t="shared" si="49"/>
        <v>88</v>
      </c>
      <c r="N331" s="253" t="e">
        <f t="shared" si="50"/>
        <v>#VALUE!</v>
      </c>
      <c r="O331" s="239"/>
    </row>
    <row r="332" spans="1:15" x14ac:dyDescent="0.2">
      <c r="A332" s="97"/>
      <c r="B332" s="148">
        <f t="shared" si="51"/>
        <v>271</v>
      </c>
      <c r="C332" s="150" t="e">
        <f t="shared" si="54"/>
        <v>#VALUE!</v>
      </c>
      <c r="D332" s="150" t="e">
        <f t="shared" si="52"/>
        <v>#VALUE!</v>
      </c>
      <c r="E332" s="150" t="e">
        <f t="shared" si="55"/>
        <v>#VALUE!</v>
      </c>
      <c r="F332" s="317" t="e">
        <f t="shared" si="53"/>
        <v>#VALUE!</v>
      </c>
      <c r="G332" s="318"/>
      <c r="H332" s="318"/>
      <c r="I332" s="283"/>
      <c r="J332" s="252"/>
      <c r="K332" s="240"/>
      <c r="L332" s="240"/>
      <c r="M332" s="240">
        <f t="shared" si="49"/>
        <v>87</v>
      </c>
      <c r="N332" s="253" t="e">
        <f t="shared" si="50"/>
        <v>#VALUE!</v>
      </c>
      <c r="O332" s="239"/>
    </row>
    <row r="333" spans="1:15" x14ac:dyDescent="0.2">
      <c r="A333" s="97"/>
      <c r="B333" s="148">
        <f t="shared" si="51"/>
        <v>272</v>
      </c>
      <c r="C333" s="150" t="e">
        <f t="shared" si="54"/>
        <v>#VALUE!</v>
      </c>
      <c r="D333" s="150" t="e">
        <f t="shared" si="52"/>
        <v>#VALUE!</v>
      </c>
      <c r="E333" s="150" t="e">
        <f t="shared" si="55"/>
        <v>#VALUE!</v>
      </c>
      <c r="F333" s="317" t="e">
        <f t="shared" si="53"/>
        <v>#VALUE!</v>
      </c>
      <c r="G333" s="318"/>
      <c r="H333" s="318"/>
      <c r="I333" s="283"/>
      <c r="J333" s="252"/>
      <c r="K333" s="240"/>
      <c r="L333" s="240"/>
      <c r="M333" s="240">
        <f t="shared" si="49"/>
        <v>86</v>
      </c>
      <c r="N333" s="253" t="e">
        <f t="shared" si="50"/>
        <v>#VALUE!</v>
      </c>
      <c r="O333" s="239"/>
    </row>
    <row r="334" spans="1:15" x14ac:dyDescent="0.2">
      <c r="A334" s="97"/>
      <c r="B334" s="148">
        <f t="shared" si="51"/>
        <v>273</v>
      </c>
      <c r="C334" s="150" t="e">
        <f t="shared" si="54"/>
        <v>#VALUE!</v>
      </c>
      <c r="D334" s="150" t="e">
        <f t="shared" si="52"/>
        <v>#VALUE!</v>
      </c>
      <c r="E334" s="150" t="e">
        <f t="shared" si="55"/>
        <v>#VALUE!</v>
      </c>
      <c r="F334" s="317" t="e">
        <f t="shared" si="53"/>
        <v>#VALUE!</v>
      </c>
      <c r="G334" s="318"/>
      <c r="H334" s="318"/>
      <c r="I334" s="283"/>
      <c r="J334" s="252"/>
      <c r="K334" s="240"/>
      <c r="L334" s="240"/>
      <c r="M334" s="240">
        <f t="shared" si="49"/>
        <v>85</v>
      </c>
      <c r="N334" s="253" t="e">
        <f t="shared" si="50"/>
        <v>#VALUE!</v>
      </c>
      <c r="O334" s="239"/>
    </row>
    <row r="335" spans="1:15" x14ac:dyDescent="0.2">
      <c r="A335" s="97"/>
      <c r="B335" s="148">
        <f t="shared" si="51"/>
        <v>274</v>
      </c>
      <c r="C335" s="150" t="e">
        <f t="shared" si="54"/>
        <v>#VALUE!</v>
      </c>
      <c r="D335" s="150" t="e">
        <f t="shared" si="52"/>
        <v>#VALUE!</v>
      </c>
      <c r="E335" s="150" t="e">
        <f t="shared" si="55"/>
        <v>#VALUE!</v>
      </c>
      <c r="F335" s="317" t="e">
        <f t="shared" si="53"/>
        <v>#VALUE!</v>
      </c>
      <c r="G335" s="318"/>
      <c r="H335" s="318"/>
      <c r="I335" s="283"/>
      <c r="J335" s="252"/>
      <c r="K335" s="240"/>
      <c r="L335" s="240"/>
      <c r="M335" s="240">
        <f t="shared" si="49"/>
        <v>84</v>
      </c>
      <c r="N335" s="253" t="e">
        <f t="shared" si="50"/>
        <v>#VALUE!</v>
      </c>
      <c r="O335" s="239"/>
    </row>
    <row r="336" spans="1:15" x14ac:dyDescent="0.2">
      <c r="A336" s="97"/>
      <c r="B336" s="148">
        <f t="shared" si="51"/>
        <v>275</v>
      </c>
      <c r="C336" s="150" t="e">
        <f t="shared" si="54"/>
        <v>#VALUE!</v>
      </c>
      <c r="D336" s="150" t="e">
        <f t="shared" si="52"/>
        <v>#VALUE!</v>
      </c>
      <c r="E336" s="150" t="e">
        <f t="shared" si="55"/>
        <v>#VALUE!</v>
      </c>
      <c r="F336" s="317" t="e">
        <f t="shared" si="53"/>
        <v>#VALUE!</v>
      </c>
      <c r="G336" s="318"/>
      <c r="H336" s="318"/>
      <c r="I336" s="283"/>
      <c r="J336" s="252"/>
      <c r="K336" s="240"/>
      <c r="L336" s="240"/>
      <c r="M336" s="240">
        <f t="shared" si="49"/>
        <v>83</v>
      </c>
      <c r="N336" s="253" t="e">
        <f t="shared" si="50"/>
        <v>#VALUE!</v>
      </c>
      <c r="O336" s="239"/>
    </row>
    <row r="337" spans="1:15" x14ac:dyDescent="0.2">
      <c r="A337" s="97"/>
      <c r="B337" s="148">
        <f t="shared" si="51"/>
        <v>276</v>
      </c>
      <c r="C337" s="150" t="e">
        <f t="shared" si="54"/>
        <v>#VALUE!</v>
      </c>
      <c r="D337" s="150" t="e">
        <f t="shared" si="52"/>
        <v>#VALUE!</v>
      </c>
      <c r="E337" s="150" t="e">
        <f t="shared" si="55"/>
        <v>#VALUE!</v>
      </c>
      <c r="F337" s="317" t="e">
        <f t="shared" si="53"/>
        <v>#VALUE!</v>
      </c>
      <c r="G337" s="318"/>
      <c r="H337" s="318"/>
      <c r="I337" s="283"/>
      <c r="J337" s="252"/>
      <c r="K337" s="240"/>
      <c r="L337" s="240"/>
      <c r="M337" s="240">
        <f t="shared" si="49"/>
        <v>82</v>
      </c>
      <c r="N337" s="253" t="e">
        <f t="shared" si="50"/>
        <v>#VALUE!</v>
      </c>
      <c r="O337" s="239"/>
    </row>
    <row r="338" spans="1:15" x14ac:dyDescent="0.2">
      <c r="A338" s="97"/>
      <c r="B338" s="148">
        <f t="shared" si="51"/>
        <v>277</v>
      </c>
      <c r="C338" s="150" t="e">
        <f t="shared" si="54"/>
        <v>#VALUE!</v>
      </c>
      <c r="D338" s="150" t="e">
        <f t="shared" si="52"/>
        <v>#VALUE!</v>
      </c>
      <c r="E338" s="150" t="e">
        <f t="shared" si="55"/>
        <v>#VALUE!</v>
      </c>
      <c r="F338" s="317" t="e">
        <f t="shared" si="53"/>
        <v>#VALUE!</v>
      </c>
      <c r="G338" s="318"/>
      <c r="H338" s="318"/>
      <c r="I338" s="283"/>
      <c r="J338" s="252"/>
      <c r="K338" s="240"/>
      <c r="L338" s="240"/>
      <c r="M338" s="240">
        <f t="shared" si="49"/>
        <v>81</v>
      </c>
      <c r="N338" s="253" t="e">
        <f t="shared" si="50"/>
        <v>#VALUE!</v>
      </c>
      <c r="O338" s="239"/>
    </row>
    <row r="339" spans="1:15" x14ac:dyDescent="0.2">
      <c r="A339" s="97"/>
      <c r="B339" s="148">
        <f t="shared" si="51"/>
        <v>278</v>
      </c>
      <c r="C339" s="150" t="e">
        <f t="shared" si="54"/>
        <v>#VALUE!</v>
      </c>
      <c r="D339" s="150" t="e">
        <f t="shared" si="52"/>
        <v>#VALUE!</v>
      </c>
      <c r="E339" s="150" t="e">
        <f t="shared" si="55"/>
        <v>#VALUE!</v>
      </c>
      <c r="F339" s="317" t="e">
        <f t="shared" si="53"/>
        <v>#VALUE!</v>
      </c>
      <c r="G339" s="318"/>
      <c r="H339" s="318"/>
      <c r="I339" s="283"/>
      <c r="J339" s="252"/>
      <c r="K339" s="240"/>
      <c r="L339" s="240"/>
      <c r="M339" s="240">
        <f t="shared" si="49"/>
        <v>80</v>
      </c>
      <c r="N339" s="253" t="e">
        <f t="shared" si="50"/>
        <v>#VALUE!</v>
      </c>
      <c r="O339" s="239"/>
    </row>
    <row r="340" spans="1:15" x14ac:dyDescent="0.2">
      <c r="A340" s="97"/>
      <c r="B340" s="148">
        <f t="shared" si="51"/>
        <v>279</v>
      </c>
      <c r="C340" s="150" t="e">
        <f t="shared" si="54"/>
        <v>#VALUE!</v>
      </c>
      <c r="D340" s="150" t="e">
        <f t="shared" si="52"/>
        <v>#VALUE!</v>
      </c>
      <c r="E340" s="150" t="e">
        <f t="shared" si="55"/>
        <v>#VALUE!</v>
      </c>
      <c r="F340" s="317" t="e">
        <f t="shared" si="53"/>
        <v>#VALUE!</v>
      </c>
      <c r="G340" s="318"/>
      <c r="H340" s="318"/>
      <c r="I340" s="283"/>
      <c r="J340" s="252"/>
      <c r="K340" s="240"/>
      <c r="L340" s="240"/>
      <c r="M340" s="240">
        <f t="shared" si="49"/>
        <v>79</v>
      </c>
      <c r="N340" s="253" t="e">
        <f t="shared" si="50"/>
        <v>#VALUE!</v>
      </c>
      <c r="O340" s="239"/>
    </row>
    <row r="341" spans="1:15" x14ac:dyDescent="0.2">
      <c r="A341" s="97"/>
      <c r="B341" s="148">
        <f t="shared" si="51"/>
        <v>280</v>
      </c>
      <c r="C341" s="150" t="e">
        <f t="shared" si="54"/>
        <v>#VALUE!</v>
      </c>
      <c r="D341" s="150" t="e">
        <f t="shared" si="52"/>
        <v>#VALUE!</v>
      </c>
      <c r="E341" s="150" t="e">
        <f t="shared" si="55"/>
        <v>#VALUE!</v>
      </c>
      <c r="F341" s="317" t="e">
        <f t="shared" si="53"/>
        <v>#VALUE!</v>
      </c>
      <c r="G341" s="318"/>
      <c r="H341" s="318"/>
      <c r="I341" s="283"/>
      <c r="J341" s="252"/>
      <c r="K341" s="240"/>
      <c r="L341" s="240"/>
      <c r="M341" s="240">
        <f t="shared" si="49"/>
        <v>78</v>
      </c>
      <c r="N341" s="253" t="e">
        <f t="shared" si="50"/>
        <v>#VALUE!</v>
      </c>
      <c r="O341" s="239"/>
    </row>
    <row r="342" spans="1:15" x14ac:dyDescent="0.2">
      <c r="A342" s="97"/>
      <c r="B342" s="148">
        <f t="shared" si="51"/>
        <v>281</v>
      </c>
      <c r="C342" s="150" t="e">
        <f t="shared" si="54"/>
        <v>#VALUE!</v>
      </c>
      <c r="D342" s="150" t="e">
        <f t="shared" si="52"/>
        <v>#VALUE!</v>
      </c>
      <c r="E342" s="150" t="e">
        <f t="shared" si="55"/>
        <v>#VALUE!</v>
      </c>
      <c r="F342" s="317" t="e">
        <f t="shared" si="53"/>
        <v>#VALUE!</v>
      </c>
      <c r="G342" s="318"/>
      <c r="H342" s="318"/>
      <c r="I342" s="283"/>
      <c r="J342" s="252"/>
      <c r="K342" s="240"/>
      <c r="L342" s="240"/>
      <c r="M342" s="240">
        <f t="shared" si="49"/>
        <v>77</v>
      </c>
      <c r="N342" s="253" t="e">
        <f t="shared" si="50"/>
        <v>#VALUE!</v>
      </c>
      <c r="O342" s="239"/>
    </row>
    <row r="343" spans="1:15" x14ac:dyDescent="0.2">
      <c r="A343" s="97"/>
      <c r="B343" s="148">
        <f t="shared" si="51"/>
        <v>282</v>
      </c>
      <c r="C343" s="150" t="e">
        <f t="shared" si="54"/>
        <v>#VALUE!</v>
      </c>
      <c r="D343" s="150" t="e">
        <f t="shared" si="52"/>
        <v>#VALUE!</v>
      </c>
      <c r="E343" s="150" t="e">
        <f t="shared" si="55"/>
        <v>#VALUE!</v>
      </c>
      <c r="F343" s="317" t="e">
        <f t="shared" si="53"/>
        <v>#VALUE!</v>
      </c>
      <c r="G343" s="318"/>
      <c r="H343" s="318"/>
      <c r="I343" s="283"/>
      <c r="J343" s="252"/>
      <c r="K343" s="240"/>
      <c r="L343" s="240"/>
      <c r="M343" s="240">
        <f t="shared" si="49"/>
        <v>76</v>
      </c>
      <c r="N343" s="253" t="e">
        <f t="shared" si="50"/>
        <v>#VALUE!</v>
      </c>
      <c r="O343" s="239"/>
    </row>
    <row r="344" spans="1:15" x14ac:dyDescent="0.2">
      <c r="A344" s="97"/>
      <c r="B344" s="148">
        <f t="shared" si="51"/>
        <v>283</v>
      </c>
      <c r="C344" s="150" t="e">
        <f t="shared" si="54"/>
        <v>#VALUE!</v>
      </c>
      <c r="D344" s="150" t="e">
        <f t="shared" si="52"/>
        <v>#VALUE!</v>
      </c>
      <c r="E344" s="150" t="e">
        <f t="shared" si="55"/>
        <v>#VALUE!</v>
      </c>
      <c r="F344" s="317" t="e">
        <f t="shared" si="53"/>
        <v>#VALUE!</v>
      </c>
      <c r="G344" s="318"/>
      <c r="H344" s="318"/>
      <c r="I344" s="283"/>
      <c r="J344" s="252"/>
      <c r="K344" s="240"/>
      <c r="L344" s="240"/>
      <c r="M344" s="240">
        <f t="shared" si="49"/>
        <v>75</v>
      </c>
      <c r="N344" s="253" t="e">
        <f t="shared" si="50"/>
        <v>#VALUE!</v>
      </c>
      <c r="O344" s="239"/>
    </row>
    <row r="345" spans="1:15" x14ac:dyDescent="0.2">
      <c r="A345" s="97"/>
      <c r="B345" s="148">
        <f t="shared" si="51"/>
        <v>284</v>
      </c>
      <c r="C345" s="150" t="e">
        <f t="shared" si="54"/>
        <v>#VALUE!</v>
      </c>
      <c r="D345" s="150" t="e">
        <f t="shared" si="52"/>
        <v>#VALUE!</v>
      </c>
      <c r="E345" s="150" t="e">
        <f t="shared" si="55"/>
        <v>#VALUE!</v>
      </c>
      <c r="F345" s="317" t="e">
        <f t="shared" si="53"/>
        <v>#VALUE!</v>
      </c>
      <c r="G345" s="318"/>
      <c r="H345" s="318"/>
      <c r="I345" s="283"/>
      <c r="J345" s="252"/>
      <c r="K345" s="240"/>
      <c r="L345" s="240"/>
      <c r="M345" s="240">
        <f t="shared" si="49"/>
        <v>74</v>
      </c>
      <c r="N345" s="253" t="e">
        <f t="shared" si="50"/>
        <v>#VALUE!</v>
      </c>
      <c r="O345" s="239"/>
    </row>
    <row r="346" spans="1:15" x14ac:dyDescent="0.2">
      <c r="A346" s="97"/>
      <c r="B346" s="148">
        <f t="shared" si="51"/>
        <v>285</v>
      </c>
      <c r="C346" s="150" t="e">
        <f t="shared" si="54"/>
        <v>#VALUE!</v>
      </c>
      <c r="D346" s="150" t="e">
        <f t="shared" si="52"/>
        <v>#VALUE!</v>
      </c>
      <c r="E346" s="150" t="e">
        <f t="shared" si="55"/>
        <v>#VALUE!</v>
      </c>
      <c r="F346" s="317" t="e">
        <f t="shared" si="53"/>
        <v>#VALUE!</v>
      </c>
      <c r="G346" s="318"/>
      <c r="H346" s="318"/>
      <c r="I346" s="283"/>
      <c r="J346" s="252"/>
      <c r="K346" s="240"/>
      <c r="L346" s="240"/>
      <c r="M346" s="240">
        <f t="shared" si="49"/>
        <v>73</v>
      </c>
      <c r="N346" s="253" t="e">
        <f t="shared" si="50"/>
        <v>#VALUE!</v>
      </c>
      <c r="O346" s="239"/>
    </row>
    <row r="347" spans="1:15" x14ac:dyDescent="0.2">
      <c r="A347" s="97"/>
      <c r="B347" s="148">
        <f t="shared" si="51"/>
        <v>286</v>
      </c>
      <c r="C347" s="150" t="e">
        <f t="shared" si="54"/>
        <v>#VALUE!</v>
      </c>
      <c r="D347" s="150" t="e">
        <f t="shared" si="52"/>
        <v>#VALUE!</v>
      </c>
      <c r="E347" s="150" t="e">
        <f t="shared" si="55"/>
        <v>#VALUE!</v>
      </c>
      <c r="F347" s="317" t="e">
        <f t="shared" si="53"/>
        <v>#VALUE!</v>
      </c>
      <c r="G347" s="318"/>
      <c r="H347" s="318"/>
      <c r="I347" s="283"/>
      <c r="J347" s="252"/>
      <c r="K347" s="240"/>
      <c r="L347" s="240"/>
      <c r="M347" s="240">
        <f t="shared" si="49"/>
        <v>72</v>
      </c>
      <c r="N347" s="253" t="e">
        <f t="shared" si="50"/>
        <v>#VALUE!</v>
      </c>
      <c r="O347" s="239"/>
    </row>
    <row r="348" spans="1:15" x14ac:dyDescent="0.2">
      <c r="A348" s="97"/>
      <c r="B348" s="148">
        <f t="shared" si="51"/>
        <v>287</v>
      </c>
      <c r="C348" s="150" t="e">
        <f t="shared" si="54"/>
        <v>#VALUE!</v>
      </c>
      <c r="D348" s="150" t="e">
        <f t="shared" si="52"/>
        <v>#VALUE!</v>
      </c>
      <c r="E348" s="150" t="e">
        <f t="shared" si="55"/>
        <v>#VALUE!</v>
      </c>
      <c r="F348" s="317" t="e">
        <f t="shared" si="53"/>
        <v>#VALUE!</v>
      </c>
      <c r="G348" s="318"/>
      <c r="H348" s="318"/>
      <c r="I348" s="283"/>
      <c r="J348" s="252"/>
      <c r="K348" s="240"/>
      <c r="L348" s="240"/>
      <c r="M348" s="240">
        <f t="shared" si="49"/>
        <v>71</v>
      </c>
      <c r="N348" s="253" t="e">
        <f t="shared" si="50"/>
        <v>#VALUE!</v>
      </c>
      <c r="O348" s="239"/>
    </row>
    <row r="349" spans="1:15" x14ac:dyDescent="0.2">
      <c r="A349" s="97"/>
      <c r="B349" s="148">
        <f t="shared" si="51"/>
        <v>288</v>
      </c>
      <c r="C349" s="150" t="e">
        <f t="shared" si="54"/>
        <v>#VALUE!</v>
      </c>
      <c r="D349" s="150" t="e">
        <f t="shared" si="52"/>
        <v>#VALUE!</v>
      </c>
      <c r="E349" s="150" t="e">
        <f t="shared" si="55"/>
        <v>#VALUE!</v>
      </c>
      <c r="F349" s="317" t="e">
        <f t="shared" si="53"/>
        <v>#VALUE!</v>
      </c>
      <c r="G349" s="318"/>
      <c r="H349" s="318"/>
      <c r="I349" s="283"/>
      <c r="J349" s="252"/>
      <c r="K349" s="240"/>
      <c r="L349" s="240"/>
      <c r="M349" s="240">
        <f t="shared" si="49"/>
        <v>70</v>
      </c>
      <c r="N349" s="253" t="e">
        <f t="shared" si="50"/>
        <v>#VALUE!</v>
      </c>
      <c r="O349" s="239"/>
    </row>
    <row r="350" spans="1:15" x14ac:dyDescent="0.2">
      <c r="A350" s="97"/>
      <c r="B350" s="148">
        <f t="shared" si="51"/>
        <v>289</v>
      </c>
      <c r="C350" s="150" t="e">
        <f t="shared" si="54"/>
        <v>#VALUE!</v>
      </c>
      <c r="D350" s="150" t="e">
        <f t="shared" si="52"/>
        <v>#VALUE!</v>
      </c>
      <c r="E350" s="150" t="e">
        <f t="shared" si="55"/>
        <v>#VALUE!</v>
      </c>
      <c r="F350" s="317" t="e">
        <f t="shared" si="53"/>
        <v>#VALUE!</v>
      </c>
      <c r="G350" s="318"/>
      <c r="H350" s="318"/>
      <c r="I350" s="283"/>
      <c r="J350" s="252"/>
      <c r="K350" s="240"/>
      <c r="L350" s="240"/>
      <c r="M350" s="240">
        <f t="shared" si="49"/>
        <v>69</v>
      </c>
      <c r="N350" s="253" t="e">
        <f t="shared" si="50"/>
        <v>#VALUE!</v>
      </c>
      <c r="O350" s="239"/>
    </row>
    <row r="351" spans="1:15" x14ac:dyDescent="0.2">
      <c r="A351" s="97"/>
      <c r="B351" s="148">
        <f t="shared" si="51"/>
        <v>290</v>
      </c>
      <c r="C351" s="150" t="e">
        <f t="shared" si="54"/>
        <v>#VALUE!</v>
      </c>
      <c r="D351" s="150" t="e">
        <f t="shared" si="52"/>
        <v>#VALUE!</v>
      </c>
      <c r="E351" s="150" t="e">
        <f t="shared" si="55"/>
        <v>#VALUE!</v>
      </c>
      <c r="F351" s="317" t="e">
        <f t="shared" si="53"/>
        <v>#VALUE!</v>
      </c>
      <c r="G351" s="318"/>
      <c r="H351" s="318"/>
      <c r="I351" s="283"/>
      <c r="J351" s="252"/>
      <c r="K351" s="240"/>
      <c r="L351" s="240"/>
      <c r="M351" s="240">
        <f t="shared" si="49"/>
        <v>68</v>
      </c>
      <c r="N351" s="253" t="e">
        <f t="shared" si="50"/>
        <v>#VALUE!</v>
      </c>
      <c r="O351" s="239"/>
    </row>
    <row r="352" spans="1:15" x14ac:dyDescent="0.2">
      <c r="A352" s="97"/>
      <c r="B352" s="148">
        <f t="shared" si="51"/>
        <v>291</v>
      </c>
      <c r="C352" s="150" t="e">
        <f t="shared" si="54"/>
        <v>#VALUE!</v>
      </c>
      <c r="D352" s="150" t="e">
        <f t="shared" si="52"/>
        <v>#VALUE!</v>
      </c>
      <c r="E352" s="150" t="e">
        <f t="shared" si="55"/>
        <v>#VALUE!</v>
      </c>
      <c r="F352" s="317" t="e">
        <f t="shared" si="53"/>
        <v>#VALUE!</v>
      </c>
      <c r="G352" s="318"/>
      <c r="H352" s="318"/>
      <c r="I352" s="283"/>
      <c r="J352" s="252"/>
      <c r="K352" s="240"/>
      <c r="L352" s="240"/>
      <c r="M352" s="240">
        <f t="shared" si="49"/>
        <v>67</v>
      </c>
      <c r="N352" s="253" t="e">
        <f t="shared" si="50"/>
        <v>#VALUE!</v>
      </c>
      <c r="O352" s="239"/>
    </row>
    <row r="353" spans="1:15" x14ac:dyDescent="0.2">
      <c r="A353" s="97"/>
      <c r="B353" s="148">
        <f t="shared" si="51"/>
        <v>292</v>
      </c>
      <c r="C353" s="150" t="e">
        <f t="shared" si="54"/>
        <v>#VALUE!</v>
      </c>
      <c r="D353" s="150" t="e">
        <f t="shared" si="52"/>
        <v>#VALUE!</v>
      </c>
      <c r="E353" s="150" t="e">
        <f t="shared" si="55"/>
        <v>#VALUE!</v>
      </c>
      <c r="F353" s="317" t="e">
        <f t="shared" si="53"/>
        <v>#VALUE!</v>
      </c>
      <c r="G353" s="318"/>
      <c r="H353" s="318"/>
      <c r="I353" s="283"/>
      <c r="J353" s="252"/>
      <c r="K353" s="240"/>
      <c r="L353" s="240"/>
      <c r="M353" s="240">
        <f t="shared" si="49"/>
        <v>66</v>
      </c>
      <c r="N353" s="253" t="e">
        <f t="shared" si="50"/>
        <v>#VALUE!</v>
      </c>
      <c r="O353" s="239"/>
    </row>
    <row r="354" spans="1:15" x14ac:dyDescent="0.2">
      <c r="A354" s="97"/>
      <c r="B354" s="148">
        <f t="shared" si="51"/>
        <v>293</v>
      </c>
      <c r="C354" s="150" t="e">
        <f t="shared" si="54"/>
        <v>#VALUE!</v>
      </c>
      <c r="D354" s="150" t="e">
        <f t="shared" si="52"/>
        <v>#VALUE!</v>
      </c>
      <c r="E354" s="150" t="e">
        <f t="shared" si="55"/>
        <v>#VALUE!</v>
      </c>
      <c r="F354" s="317" t="e">
        <f t="shared" si="53"/>
        <v>#VALUE!</v>
      </c>
      <c r="G354" s="318"/>
      <c r="H354" s="318"/>
      <c r="I354" s="283"/>
      <c r="J354" s="252"/>
      <c r="K354" s="240"/>
      <c r="L354" s="240"/>
      <c r="M354" s="240">
        <f t="shared" si="49"/>
        <v>65</v>
      </c>
      <c r="N354" s="253" t="e">
        <f t="shared" si="50"/>
        <v>#VALUE!</v>
      </c>
      <c r="O354" s="239"/>
    </row>
    <row r="355" spans="1:15" x14ac:dyDescent="0.2">
      <c r="A355" s="97"/>
      <c r="B355" s="148">
        <f t="shared" si="51"/>
        <v>294</v>
      </c>
      <c r="C355" s="150" t="e">
        <f t="shared" si="54"/>
        <v>#VALUE!</v>
      </c>
      <c r="D355" s="150" t="e">
        <f t="shared" si="52"/>
        <v>#VALUE!</v>
      </c>
      <c r="E355" s="150" t="e">
        <f t="shared" si="55"/>
        <v>#VALUE!</v>
      </c>
      <c r="F355" s="317" t="e">
        <f t="shared" si="53"/>
        <v>#VALUE!</v>
      </c>
      <c r="G355" s="318"/>
      <c r="H355" s="318"/>
      <c r="I355" s="283"/>
      <c r="J355" s="252"/>
      <c r="K355" s="240"/>
      <c r="L355" s="240"/>
      <c r="M355" s="240">
        <f t="shared" si="49"/>
        <v>64</v>
      </c>
      <c r="N355" s="253" t="e">
        <f t="shared" si="50"/>
        <v>#VALUE!</v>
      </c>
      <c r="O355" s="239"/>
    </row>
    <row r="356" spans="1:15" x14ac:dyDescent="0.2">
      <c r="A356" s="97"/>
      <c r="B356" s="148">
        <f t="shared" si="51"/>
        <v>295</v>
      </c>
      <c r="C356" s="150" t="e">
        <f t="shared" si="54"/>
        <v>#VALUE!</v>
      </c>
      <c r="D356" s="150" t="e">
        <f t="shared" si="52"/>
        <v>#VALUE!</v>
      </c>
      <c r="E356" s="150" t="e">
        <f t="shared" si="55"/>
        <v>#VALUE!</v>
      </c>
      <c r="F356" s="317" t="e">
        <f t="shared" si="53"/>
        <v>#VALUE!</v>
      </c>
      <c r="G356" s="318"/>
      <c r="H356" s="318"/>
      <c r="I356" s="283"/>
      <c r="J356" s="252"/>
      <c r="K356" s="240"/>
      <c r="L356" s="240"/>
      <c r="M356" s="240">
        <f t="shared" si="49"/>
        <v>63</v>
      </c>
      <c r="N356" s="253" t="e">
        <f t="shared" si="50"/>
        <v>#VALUE!</v>
      </c>
      <c r="O356" s="239"/>
    </row>
    <row r="357" spans="1:15" x14ac:dyDescent="0.2">
      <c r="A357" s="97"/>
      <c r="B357" s="148">
        <f t="shared" si="51"/>
        <v>296</v>
      </c>
      <c r="C357" s="150" t="e">
        <f t="shared" si="54"/>
        <v>#VALUE!</v>
      </c>
      <c r="D357" s="150" t="e">
        <f t="shared" si="52"/>
        <v>#VALUE!</v>
      </c>
      <c r="E357" s="150" t="e">
        <f t="shared" si="55"/>
        <v>#VALUE!</v>
      </c>
      <c r="F357" s="317" t="e">
        <f t="shared" si="53"/>
        <v>#VALUE!</v>
      </c>
      <c r="G357" s="318"/>
      <c r="H357" s="318"/>
      <c r="I357" s="283"/>
      <c r="J357" s="252"/>
      <c r="K357" s="240"/>
      <c r="L357" s="240"/>
      <c r="M357" s="240">
        <f t="shared" si="49"/>
        <v>62</v>
      </c>
      <c r="N357" s="253" t="e">
        <f t="shared" si="50"/>
        <v>#VALUE!</v>
      </c>
      <c r="O357" s="239"/>
    </row>
    <row r="358" spans="1:15" x14ac:dyDescent="0.2">
      <c r="A358" s="97"/>
      <c r="B358" s="148">
        <f t="shared" si="51"/>
        <v>297</v>
      </c>
      <c r="C358" s="150" t="e">
        <f t="shared" si="54"/>
        <v>#VALUE!</v>
      </c>
      <c r="D358" s="150" t="e">
        <f t="shared" si="52"/>
        <v>#VALUE!</v>
      </c>
      <c r="E358" s="150" t="e">
        <f t="shared" si="55"/>
        <v>#VALUE!</v>
      </c>
      <c r="F358" s="317" t="e">
        <f t="shared" si="53"/>
        <v>#VALUE!</v>
      </c>
      <c r="G358" s="318"/>
      <c r="H358" s="318"/>
      <c r="I358" s="283"/>
      <c r="J358" s="252"/>
      <c r="K358" s="240"/>
      <c r="L358" s="240"/>
      <c r="M358" s="240">
        <f t="shared" si="49"/>
        <v>61</v>
      </c>
      <c r="N358" s="253" t="e">
        <f t="shared" si="50"/>
        <v>#VALUE!</v>
      </c>
      <c r="O358" s="239"/>
    </row>
    <row r="359" spans="1:15" x14ac:dyDescent="0.2">
      <c r="A359" s="97"/>
      <c r="B359" s="148">
        <f t="shared" si="51"/>
        <v>298</v>
      </c>
      <c r="C359" s="150" t="e">
        <f t="shared" si="54"/>
        <v>#VALUE!</v>
      </c>
      <c r="D359" s="150" t="e">
        <f t="shared" si="52"/>
        <v>#VALUE!</v>
      </c>
      <c r="E359" s="150" t="e">
        <f t="shared" si="55"/>
        <v>#VALUE!</v>
      </c>
      <c r="F359" s="317" t="e">
        <f t="shared" si="53"/>
        <v>#VALUE!</v>
      </c>
      <c r="G359" s="318"/>
      <c r="H359" s="318"/>
      <c r="I359" s="283"/>
      <c r="J359" s="252"/>
      <c r="K359" s="240"/>
      <c r="L359" s="240"/>
      <c r="M359" s="240">
        <f t="shared" si="49"/>
        <v>60</v>
      </c>
      <c r="N359" s="253" t="e">
        <f t="shared" si="50"/>
        <v>#VALUE!</v>
      </c>
      <c r="O359" s="239"/>
    </row>
    <row r="360" spans="1:15" x14ac:dyDescent="0.2">
      <c r="A360" s="97"/>
      <c r="B360" s="148">
        <f t="shared" si="51"/>
        <v>299</v>
      </c>
      <c r="C360" s="150" t="e">
        <f t="shared" si="54"/>
        <v>#VALUE!</v>
      </c>
      <c r="D360" s="150" t="e">
        <f t="shared" si="52"/>
        <v>#VALUE!</v>
      </c>
      <c r="E360" s="150" t="e">
        <f t="shared" si="55"/>
        <v>#VALUE!</v>
      </c>
      <c r="F360" s="317" t="e">
        <f t="shared" si="53"/>
        <v>#VALUE!</v>
      </c>
      <c r="G360" s="318"/>
      <c r="H360" s="318"/>
      <c r="I360" s="283"/>
      <c r="J360" s="252"/>
      <c r="K360" s="240"/>
      <c r="L360" s="240"/>
      <c r="M360" s="240">
        <f t="shared" si="49"/>
        <v>59</v>
      </c>
      <c r="N360" s="253" t="e">
        <f t="shared" si="50"/>
        <v>#VALUE!</v>
      </c>
      <c r="O360" s="239"/>
    </row>
    <row r="361" spans="1:15" x14ac:dyDescent="0.2">
      <c r="A361" s="97"/>
      <c r="B361" s="148">
        <f t="shared" si="51"/>
        <v>300</v>
      </c>
      <c r="C361" s="150" t="e">
        <f t="shared" si="54"/>
        <v>#VALUE!</v>
      </c>
      <c r="D361" s="150" t="e">
        <f t="shared" si="52"/>
        <v>#VALUE!</v>
      </c>
      <c r="E361" s="150" t="e">
        <f t="shared" si="55"/>
        <v>#VALUE!</v>
      </c>
      <c r="F361" s="317" t="e">
        <f t="shared" si="53"/>
        <v>#VALUE!</v>
      </c>
      <c r="G361" s="318"/>
      <c r="H361" s="318"/>
      <c r="I361" s="283"/>
      <c r="J361" s="252"/>
      <c r="K361" s="240"/>
      <c r="L361" s="240"/>
      <c r="M361" s="240">
        <f t="shared" si="49"/>
        <v>58</v>
      </c>
      <c r="N361" s="253" t="e">
        <f t="shared" si="50"/>
        <v>#VALUE!</v>
      </c>
      <c r="O361" s="239"/>
    </row>
    <row r="362" spans="1:15" x14ac:dyDescent="0.2">
      <c r="A362" s="97"/>
      <c r="B362" s="148">
        <f t="shared" si="51"/>
        <v>301</v>
      </c>
      <c r="C362" s="150" t="e">
        <f t="shared" si="54"/>
        <v>#VALUE!</v>
      </c>
      <c r="D362" s="150" t="e">
        <f t="shared" si="52"/>
        <v>#VALUE!</v>
      </c>
      <c r="E362" s="150" t="e">
        <f t="shared" si="55"/>
        <v>#VALUE!</v>
      </c>
      <c r="F362" s="317" t="e">
        <f t="shared" si="53"/>
        <v>#VALUE!</v>
      </c>
      <c r="G362" s="318"/>
      <c r="H362" s="318"/>
      <c r="I362" s="283"/>
      <c r="J362" s="252"/>
      <c r="K362" s="240"/>
      <c r="L362" s="240"/>
      <c r="M362" s="240">
        <f t="shared" si="49"/>
        <v>57</v>
      </c>
      <c r="N362" s="253" t="e">
        <f t="shared" si="50"/>
        <v>#VALUE!</v>
      </c>
      <c r="O362" s="239"/>
    </row>
    <row r="363" spans="1:15" x14ac:dyDescent="0.2">
      <c r="A363" s="97"/>
      <c r="B363" s="148">
        <f t="shared" si="51"/>
        <v>302</v>
      </c>
      <c r="C363" s="150" t="e">
        <f t="shared" si="54"/>
        <v>#VALUE!</v>
      </c>
      <c r="D363" s="150" t="e">
        <f t="shared" si="52"/>
        <v>#VALUE!</v>
      </c>
      <c r="E363" s="150" t="e">
        <f t="shared" si="55"/>
        <v>#VALUE!</v>
      </c>
      <c r="F363" s="317" t="e">
        <f t="shared" si="53"/>
        <v>#VALUE!</v>
      </c>
      <c r="G363" s="318"/>
      <c r="H363" s="318"/>
      <c r="I363" s="283"/>
      <c r="J363" s="252"/>
      <c r="K363" s="240"/>
      <c r="L363" s="240"/>
      <c r="M363" s="240">
        <f t="shared" si="49"/>
        <v>56</v>
      </c>
      <c r="N363" s="253" t="e">
        <f t="shared" si="50"/>
        <v>#VALUE!</v>
      </c>
      <c r="O363" s="239"/>
    </row>
    <row r="364" spans="1:15" x14ac:dyDescent="0.2">
      <c r="A364" s="97"/>
      <c r="B364" s="148">
        <f t="shared" si="51"/>
        <v>303</v>
      </c>
      <c r="C364" s="150" t="e">
        <f t="shared" si="54"/>
        <v>#VALUE!</v>
      </c>
      <c r="D364" s="150" t="e">
        <f t="shared" si="52"/>
        <v>#VALUE!</v>
      </c>
      <c r="E364" s="150" t="e">
        <f t="shared" si="55"/>
        <v>#VALUE!</v>
      </c>
      <c r="F364" s="317" t="e">
        <f t="shared" si="53"/>
        <v>#VALUE!</v>
      </c>
      <c r="G364" s="318"/>
      <c r="H364" s="318"/>
      <c r="I364" s="283"/>
      <c r="J364" s="252"/>
      <c r="K364" s="240"/>
      <c r="L364" s="240"/>
      <c r="M364" s="240">
        <f t="shared" si="49"/>
        <v>55</v>
      </c>
      <c r="N364" s="253" t="e">
        <f t="shared" si="50"/>
        <v>#VALUE!</v>
      </c>
      <c r="O364" s="239"/>
    </row>
    <row r="365" spans="1:15" x14ac:dyDescent="0.2">
      <c r="A365" s="97"/>
      <c r="B365" s="148">
        <f t="shared" si="51"/>
        <v>304</v>
      </c>
      <c r="C365" s="150" t="e">
        <f t="shared" si="54"/>
        <v>#VALUE!</v>
      </c>
      <c r="D365" s="150" t="e">
        <f t="shared" si="52"/>
        <v>#VALUE!</v>
      </c>
      <c r="E365" s="150" t="e">
        <f t="shared" si="55"/>
        <v>#VALUE!</v>
      </c>
      <c r="F365" s="317" t="e">
        <f t="shared" si="53"/>
        <v>#VALUE!</v>
      </c>
      <c r="G365" s="318"/>
      <c r="H365" s="318"/>
      <c r="I365" s="283"/>
      <c r="J365" s="252"/>
      <c r="K365" s="240"/>
      <c r="L365" s="240"/>
      <c r="M365" s="240">
        <f t="shared" si="49"/>
        <v>54</v>
      </c>
      <c r="N365" s="253" t="e">
        <f t="shared" si="50"/>
        <v>#VALUE!</v>
      </c>
      <c r="O365" s="239"/>
    </row>
    <row r="366" spans="1:15" x14ac:dyDescent="0.2">
      <c r="A366" s="97"/>
      <c r="B366" s="148">
        <f t="shared" si="51"/>
        <v>305</v>
      </c>
      <c r="C366" s="150" t="e">
        <f t="shared" si="54"/>
        <v>#VALUE!</v>
      </c>
      <c r="D366" s="150" t="e">
        <f t="shared" si="52"/>
        <v>#VALUE!</v>
      </c>
      <c r="E366" s="150" t="e">
        <f t="shared" si="55"/>
        <v>#VALUE!</v>
      </c>
      <c r="F366" s="317" t="e">
        <f t="shared" si="53"/>
        <v>#VALUE!</v>
      </c>
      <c r="G366" s="318"/>
      <c r="H366" s="318"/>
      <c r="I366" s="283"/>
      <c r="J366" s="252"/>
      <c r="K366" s="240"/>
      <c r="L366" s="240"/>
      <c r="M366" s="240">
        <f t="shared" si="49"/>
        <v>53</v>
      </c>
      <c r="N366" s="253" t="e">
        <f t="shared" si="50"/>
        <v>#VALUE!</v>
      </c>
      <c r="O366" s="239"/>
    </row>
    <row r="367" spans="1:15" x14ac:dyDescent="0.2">
      <c r="A367" s="97"/>
      <c r="B367" s="148">
        <f t="shared" si="51"/>
        <v>306</v>
      </c>
      <c r="C367" s="150" t="e">
        <f t="shared" si="54"/>
        <v>#VALUE!</v>
      </c>
      <c r="D367" s="150" t="e">
        <f t="shared" si="52"/>
        <v>#VALUE!</v>
      </c>
      <c r="E367" s="150" t="e">
        <f t="shared" si="55"/>
        <v>#VALUE!</v>
      </c>
      <c r="F367" s="317" t="e">
        <f t="shared" si="53"/>
        <v>#VALUE!</v>
      </c>
      <c r="G367" s="318"/>
      <c r="H367" s="318"/>
      <c r="I367" s="283"/>
      <c r="J367" s="252"/>
      <c r="K367" s="240"/>
      <c r="L367" s="240"/>
      <c r="M367" s="240">
        <f t="shared" si="49"/>
        <v>52</v>
      </c>
      <c r="N367" s="253" t="e">
        <f t="shared" si="50"/>
        <v>#VALUE!</v>
      </c>
      <c r="O367" s="239"/>
    </row>
    <row r="368" spans="1:15" x14ac:dyDescent="0.2">
      <c r="A368" s="97"/>
      <c r="B368" s="148">
        <f t="shared" si="51"/>
        <v>307</v>
      </c>
      <c r="C368" s="150" t="e">
        <f t="shared" si="54"/>
        <v>#VALUE!</v>
      </c>
      <c r="D368" s="150" t="e">
        <f t="shared" si="52"/>
        <v>#VALUE!</v>
      </c>
      <c r="E368" s="150" t="e">
        <f t="shared" si="55"/>
        <v>#VALUE!</v>
      </c>
      <c r="F368" s="317" t="e">
        <f t="shared" si="53"/>
        <v>#VALUE!</v>
      </c>
      <c r="G368" s="318"/>
      <c r="H368" s="318"/>
      <c r="I368" s="283"/>
      <c r="J368" s="252"/>
      <c r="K368" s="240"/>
      <c r="L368" s="240"/>
      <c r="M368" s="240">
        <f t="shared" si="49"/>
        <v>51</v>
      </c>
      <c r="N368" s="253" t="e">
        <f t="shared" si="50"/>
        <v>#VALUE!</v>
      </c>
      <c r="O368" s="239"/>
    </row>
    <row r="369" spans="1:15" x14ac:dyDescent="0.2">
      <c r="A369" s="97"/>
      <c r="B369" s="148">
        <f t="shared" si="51"/>
        <v>308</v>
      </c>
      <c r="C369" s="150" t="e">
        <f t="shared" si="54"/>
        <v>#VALUE!</v>
      </c>
      <c r="D369" s="150" t="e">
        <f t="shared" si="52"/>
        <v>#VALUE!</v>
      </c>
      <c r="E369" s="150" t="e">
        <f t="shared" si="55"/>
        <v>#VALUE!</v>
      </c>
      <c r="F369" s="317" t="e">
        <f t="shared" si="53"/>
        <v>#VALUE!</v>
      </c>
      <c r="G369" s="318"/>
      <c r="H369" s="318"/>
      <c r="I369" s="283"/>
      <c r="J369" s="252"/>
      <c r="K369" s="240"/>
      <c r="L369" s="240"/>
      <c r="M369" s="240">
        <f t="shared" si="49"/>
        <v>50</v>
      </c>
      <c r="N369" s="253" t="e">
        <f t="shared" si="50"/>
        <v>#VALUE!</v>
      </c>
      <c r="O369" s="239"/>
    </row>
    <row r="370" spans="1:15" x14ac:dyDescent="0.2">
      <c r="A370" s="97"/>
      <c r="B370" s="148">
        <f t="shared" si="51"/>
        <v>309</v>
      </c>
      <c r="C370" s="150" t="e">
        <f t="shared" si="54"/>
        <v>#VALUE!</v>
      </c>
      <c r="D370" s="150" t="e">
        <f t="shared" si="52"/>
        <v>#VALUE!</v>
      </c>
      <c r="E370" s="150" t="e">
        <f t="shared" si="55"/>
        <v>#VALUE!</v>
      </c>
      <c r="F370" s="317" t="e">
        <f t="shared" si="53"/>
        <v>#VALUE!</v>
      </c>
      <c r="G370" s="318"/>
      <c r="H370" s="318"/>
      <c r="I370" s="283"/>
      <c r="J370" s="252"/>
      <c r="K370" s="240"/>
      <c r="L370" s="240"/>
      <c r="M370" s="240">
        <f t="shared" si="49"/>
        <v>49</v>
      </c>
      <c r="N370" s="253" t="e">
        <f t="shared" si="50"/>
        <v>#VALUE!</v>
      </c>
      <c r="O370" s="239"/>
    </row>
    <row r="371" spans="1:15" x14ac:dyDescent="0.2">
      <c r="A371" s="97"/>
      <c r="B371" s="148">
        <f t="shared" si="51"/>
        <v>310</v>
      </c>
      <c r="C371" s="150" t="e">
        <f t="shared" si="54"/>
        <v>#VALUE!</v>
      </c>
      <c r="D371" s="150" t="e">
        <f t="shared" si="52"/>
        <v>#VALUE!</v>
      </c>
      <c r="E371" s="150" t="e">
        <f t="shared" si="55"/>
        <v>#VALUE!</v>
      </c>
      <c r="F371" s="317" t="e">
        <f t="shared" si="53"/>
        <v>#VALUE!</v>
      </c>
      <c r="G371" s="318"/>
      <c r="H371" s="318"/>
      <c r="I371" s="283"/>
      <c r="J371" s="252"/>
      <c r="K371" s="240"/>
      <c r="L371" s="240"/>
      <c r="M371" s="240">
        <f t="shared" ref="M371:M434" si="56">M370-1</f>
        <v>48</v>
      </c>
      <c r="N371" s="253" t="e">
        <f t="shared" ref="N371:N434" si="57">N370</f>
        <v>#VALUE!</v>
      </c>
      <c r="O371" s="239"/>
    </row>
    <row r="372" spans="1:15" x14ac:dyDescent="0.2">
      <c r="A372" s="97"/>
      <c r="B372" s="148">
        <f t="shared" si="51"/>
        <v>311</v>
      </c>
      <c r="C372" s="150" t="e">
        <f t="shared" si="54"/>
        <v>#VALUE!</v>
      </c>
      <c r="D372" s="150" t="e">
        <f t="shared" si="52"/>
        <v>#VALUE!</v>
      </c>
      <c r="E372" s="150" t="e">
        <f t="shared" si="55"/>
        <v>#VALUE!</v>
      </c>
      <c r="F372" s="317" t="e">
        <f t="shared" si="53"/>
        <v>#VALUE!</v>
      </c>
      <c r="G372" s="318"/>
      <c r="H372" s="318"/>
      <c r="I372" s="283"/>
      <c r="J372" s="252"/>
      <c r="K372" s="240"/>
      <c r="L372" s="240"/>
      <c r="M372" s="240">
        <f t="shared" si="56"/>
        <v>47</v>
      </c>
      <c r="N372" s="253" t="e">
        <f t="shared" si="57"/>
        <v>#VALUE!</v>
      </c>
      <c r="O372" s="239"/>
    </row>
    <row r="373" spans="1:15" x14ac:dyDescent="0.2">
      <c r="A373" s="97"/>
      <c r="B373" s="148">
        <f t="shared" si="51"/>
        <v>312</v>
      </c>
      <c r="C373" s="150" t="e">
        <f t="shared" si="54"/>
        <v>#VALUE!</v>
      </c>
      <c r="D373" s="150" t="e">
        <f t="shared" si="52"/>
        <v>#VALUE!</v>
      </c>
      <c r="E373" s="150" t="e">
        <f t="shared" si="55"/>
        <v>#VALUE!</v>
      </c>
      <c r="F373" s="317" t="e">
        <f t="shared" si="53"/>
        <v>#VALUE!</v>
      </c>
      <c r="G373" s="318"/>
      <c r="H373" s="318"/>
      <c r="I373" s="283"/>
      <c r="J373" s="252"/>
      <c r="K373" s="240"/>
      <c r="L373" s="240"/>
      <c r="M373" s="240">
        <f t="shared" si="56"/>
        <v>46</v>
      </c>
      <c r="N373" s="253" t="e">
        <f t="shared" si="57"/>
        <v>#VALUE!</v>
      </c>
      <c r="O373" s="239"/>
    </row>
    <row r="374" spans="1:15" x14ac:dyDescent="0.2">
      <c r="A374" s="97"/>
      <c r="B374" s="148">
        <f t="shared" si="51"/>
        <v>313</v>
      </c>
      <c r="C374" s="150" t="e">
        <f t="shared" si="54"/>
        <v>#VALUE!</v>
      </c>
      <c r="D374" s="150" t="e">
        <f t="shared" si="52"/>
        <v>#VALUE!</v>
      </c>
      <c r="E374" s="150" t="e">
        <f t="shared" si="55"/>
        <v>#VALUE!</v>
      </c>
      <c r="F374" s="317" t="e">
        <f t="shared" si="53"/>
        <v>#VALUE!</v>
      </c>
      <c r="G374" s="318"/>
      <c r="H374" s="318"/>
      <c r="I374" s="283"/>
      <c r="J374" s="252"/>
      <c r="K374" s="240"/>
      <c r="L374" s="240"/>
      <c r="M374" s="240">
        <f t="shared" si="56"/>
        <v>45</v>
      </c>
      <c r="N374" s="253" t="e">
        <f t="shared" si="57"/>
        <v>#VALUE!</v>
      </c>
      <c r="O374" s="239"/>
    </row>
    <row r="375" spans="1:15" x14ac:dyDescent="0.2">
      <c r="A375" s="97"/>
      <c r="B375" s="148">
        <f t="shared" si="51"/>
        <v>314</v>
      </c>
      <c r="C375" s="150" t="e">
        <f t="shared" si="54"/>
        <v>#VALUE!</v>
      </c>
      <c r="D375" s="150" t="e">
        <f t="shared" si="52"/>
        <v>#VALUE!</v>
      </c>
      <c r="E375" s="150" t="e">
        <f t="shared" si="55"/>
        <v>#VALUE!</v>
      </c>
      <c r="F375" s="317" t="e">
        <f t="shared" si="53"/>
        <v>#VALUE!</v>
      </c>
      <c r="G375" s="318"/>
      <c r="H375" s="318"/>
      <c r="I375" s="283"/>
      <c r="J375" s="252"/>
      <c r="K375" s="240"/>
      <c r="L375" s="240"/>
      <c r="M375" s="240">
        <f t="shared" si="56"/>
        <v>44</v>
      </c>
      <c r="N375" s="253" t="e">
        <f t="shared" si="57"/>
        <v>#VALUE!</v>
      </c>
      <c r="O375" s="239"/>
    </row>
    <row r="376" spans="1:15" x14ac:dyDescent="0.2">
      <c r="A376" s="97"/>
      <c r="B376" s="148">
        <f t="shared" ref="B376:B439" si="58">B375+1</f>
        <v>315</v>
      </c>
      <c r="C376" s="150" t="e">
        <f t="shared" si="54"/>
        <v>#VALUE!</v>
      </c>
      <c r="D376" s="150" t="e">
        <f t="shared" si="52"/>
        <v>#VALUE!</v>
      </c>
      <c r="E376" s="150" t="e">
        <f t="shared" si="55"/>
        <v>#VALUE!</v>
      </c>
      <c r="F376" s="317" t="e">
        <f t="shared" si="53"/>
        <v>#VALUE!</v>
      </c>
      <c r="G376" s="318"/>
      <c r="H376" s="318"/>
      <c r="I376" s="283"/>
      <c r="J376" s="252"/>
      <c r="K376" s="240"/>
      <c r="L376" s="240"/>
      <c r="M376" s="240">
        <f t="shared" si="56"/>
        <v>43</v>
      </c>
      <c r="N376" s="253" t="e">
        <f t="shared" si="57"/>
        <v>#VALUE!</v>
      </c>
      <c r="O376" s="239"/>
    </row>
    <row r="377" spans="1:15" x14ac:dyDescent="0.2">
      <c r="A377" s="97"/>
      <c r="B377" s="148">
        <f t="shared" si="58"/>
        <v>316</v>
      </c>
      <c r="C377" s="150" t="e">
        <f t="shared" si="54"/>
        <v>#VALUE!</v>
      </c>
      <c r="D377" s="150" t="e">
        <f t="shared" si="52"/>
        <v>#VALUE!</v>
      </c>
      <c r="E377" s="150" t="e">
        <f t="shared" si="55"/>
        <v>#VALUE!</v>
      </c>
      <c r="F377" s="317" t="e">
        <f t="shared" si="53"/>
        <v>#VALUE!</v>
      </c>
      <c r="G377" s="318"/>
      <c r="H377" s="318"/>
      <c r="I377" s="283"/>
      <c r="J377" s="252"/>
      <c r="K377" s="240"/>
      <c r="L377" s="240"/>
      <c r="M377" s="240">
        <f t="shared" si="56"/>
        <v>42</v>
      </c>
      <c r="N377" s="253" t="e">
        <f t="shared" si="57"/>
        <v>#VALUE!</v>
      </c>
      <c r="O377" s="239"/>
    </row>
    <row r="378" spans="1:15" x14ac:dyDescent="0.2">
      <c r="A378" s="97"/>
      <c r="B378" s="148">
        <f t="shared" si="58"/>
        <v>317</v>
      </c>
      <c r="C378" s="150" t="e">
        <f t="shared" si="54"/>
        <v>#VALUE!</v>
      </c>
      <c r="D378" s="150" t="e">
        <f t="shared" si="52"/>
        <v>#VALUE!</v>
      </c>
      <c r="E378" s="150" t="e">
        <f t="shared" si="55"/>
        <v>#VALUE!</v>
      </c>
      <c r="F378" s="317" t="e">
        <f t="shared" si="53"/>
        <v>#VALUE!</v>
      </c>
      <c r="G378" s="318"/>
      <c r="H378" s="318"/>
      <c r="I378" s="283"/>
      <c r="J378" s="252"/>
      <c r="K378" s="240"/>
      <c r="L378" s="240"/>
      <c r="M378" s="240">
        <f t="shared" si="56"/>
        <v>41</v>
      </c>
      <c r="N378" s="253" t="e">
        <f t="shared" si="57"/>
        <v>#VALUE!</v>
      </c>
      <c r="O378" s="239"/>
    </row>
    <row r="379" spans="1:15" x14ac:dyDescent="0.2">
      <c r="A379" s="97"/>
      <c r="B379" s="148">
        <f t="shared" si="58"/>
        <v>318</v>
      </c>
      <c r="C379" s="150" t="e">
        <f t="shared" si="54"/>
        <v>#VALUE!</v>
      </c>
      <c r="D379" s="150" t="e">
        <f t="shared" si="52"/>
        <v>#VALUE!</v>
      </c>
      <c r="E379" s="150" t="e">
        <f t="shared" si="55"/>
        <v>#VALUE!</v>
      </c>
      <c r="F379" s="317" t="e">
        <f t="shared" si="53"/>
        <v>#VALUE!</v>
      </c>
      <c r="G379" s="318"/>
      <c r="H379" s="318"/>
      <c r="I379" s="283"/>
      <c r="J379" s="252"/>
      <c r="K379" s="240"/>
      <c r="L379" s="240"/>
      <c r="M379" s="240">
        <f t="shared" si="56"/>
        <v>40</v>
      </c>
      <c r="N379" s="253" t="e">
        <f t="shared" si="57"/>
        <v>#VALUE!</v>
      </c>
      <c r="O379" s="239"/>
    </row>
    <row r="380" spans="1:15" x14ac:dyDescent="0.2">
      <c r="A380" s="97"/>
      <c r="B380" s="148">
        <f t="shared" si="58"/>
        <v>319</v>
      </c>
      <c r="C380" s="150" t="e">
        <f t="shared" si="54"/>
        <v>#VALUE!</v>
      </c>
      <c r="D380" s="150" t="e">
        <f t="shared" si="52"/>
        <v>#VALUE!</v>
      </c>
      <c r="E380" s="150" t="e">
        <f t="shared" si="55"/>
        <v>#VALUE!</v>
      </c>
      <c r="F380" s="317" t="e">
        <f t="shared" si="53"/>
        <v>#VALUE!</v>
      </c>
      <c r="G380" s="318"/>
      <c r="H380" s="318"/>
      <c r="I380" s="283"/>
      <c r="J380" s="252"/>
      <c r="K380" s="240"/>
      <c r="L380" s="240"/>
      <c r="M380" s="240">
        <f t="shared" si="56"/>
        <v>39</v>
      </c>
      <c r="N380" s="253" t="e">
        <f t="shared" si="57"/>
        <v>#VALUE!</v>
      </c>
      <c r="O380" s="239"/>
    </row>
    <row r="381" spans="1:15" x14ac:dyDescent="0.2">
      <c r="A381" s="97"/>
      <c r="B381" s="148">
        <f t="shared" si="58"/>
        <v>320</v>
      </c>
      <c r="C381" s="150" t="e">
        <f t="shared" si="54"/>
        <v>#VALUE!</v>
      </c>
      <c r="D381" s="150" t="e">
        <f t="shared" si="52"/>
        <v>#VALUE!</v>
      </c>
      <c r="E381" s="150" t="e">
        <f t="shared" si="55"/>
        <v>#VALUE!</v>
      </c>
      <c r="F381" s="317" t="e">
        <f t="shared" si="53"/>
        <v>#VALUE!</v>
      </c>
      <c r="G381" s="318"/>
      <c r="H381" s="318"/>
      <c r="I381" s="283"/>
      <c r="J381" s="252"/>
      <c r="K381" s="240"/>
      <c r="L381" s="240"/>
      <c r="M381" s="240">
        <f t="shared" si="56"/>
        <v>38</v>
      </c>
      <c r="N381" s="253" t="e">
        <f t="shared" si="57"/>
        <v>#VALUE!</v>
      </c>
      <c r="O381" s="239"/>
    </row>
    <row r="382" spans="1:15" x14ac:dyDescent="0.2">
      <c r="A382" s="97"/>
      <c r="B382" s="148">
        <f t="shared" si="58"/>
        <v>321</v>
      </c>
      <c r="C382" s="150" t="e">
        <f t="shared" si="54"/>
        <v>#VALUE!</v>
      </c>
      <c r="D382" s="150" t="e">
        <f t="shared" ref="D382:D445" si="59">C382*N377</f>
        <v>#VALUE!</v>
      </c>
      <c r="E382" s="150" t="e">
        <f t="shared" si="55"/>
        <v>#VALUE!</v>
      </c>
      <c r="F382" s="317" t="e">
        <f t="shared" si="53"/>
        <v>#VALUE!</v>
      </c>
      <c r="G382" s="318"/>
      <c r="H382" s="318"/>
      <c r="I382" s="283"/>
      <c r="J382" s="252"/>
      <c r="K382" s="240"/>
      <c r="L382" s="240"/>
      <c r="M382" s="240">
        <f t="shared" si="56"/>
        <v>37</v>
      </c>
      <c r="N382" s="253" t="e">
        <f t="shared" si="57"/>
        <v>#VALUE!</v>
      </c>
      <c r="O382" s="239"/>
    </row>
    <row r="383" spans="1:15" x14ac:dyDescent="0.2">
      <c r="A383" s="97"/>
      <c r="B383" s="148">
        <f t="shared" si="58"/>
        <v>322</v>
      </c>
      <c r="C383" s="150" t="e">
        <f t="shared" si="54"/>
        <v>#VALUE!</v>
      </c>
      <c r="D383" s="150" t="e">
        <f t="shared" si="59"/>
        <v>#VALUE!</v>
      </c>
      <c r="E383" s="150" t="e">
        <f t="shared" si="55"/>
        <v>#VALUE!</v>
      </c>
      <c r="F383" s="317" t="e">
        <f t="shared" si="53"/>
        <v>#VALUE!</v>
      </c>
      <c r="G383" s="318"/>
      <c r="H383" s="318"/>
      <c r="I383" s="283"/>
      <c r="J383" s="252"/>
      <c r="K383" s="240"/>
      <c r="L383" s="240"/>
      <c r="M383" s="240">
        <f t="shared" si="56"/>
        <v>36</v>
      </c>
      <c r="N383" s="253" t="e">
        <f t="shared" si="57"/>
        <v>#VALUE!</v>
      </c>
      <c r="O383" s="239"/>
    </row>
    <row r="384" spans="1:15" x14ac:dyDescent="0.2">
      <c r="A384" s="97"/>
      <c r="B384" s="148">
        <f t="shared" si="58"/>
        <v>323</v>
      </c>
      <c r="C384" s="150" t="e">
        <f t="shared" si="54"/>
        <v>#VALUE!</v>
      </c>
      <c r="D384" s="150" t="e">
        <f t="shared" si="59"/>
        <v>#VALUE!</v>
      </c>
      <c r="E384" s="150" t="e">
        <f t="shared" si="55"/>
        <v>#VALUE!</v>
      </c>
      <c r="F384" s="317" t="e">
        <f t="shared" si="53"/>
        <v>#VALUE!</v>
      </c>
      <c r="G384" s="318"/>
      <c r="H384" s="318"/>
      <c r="I384" s="283"/>
      <c r="J384" s="252"/>
      <c r="K384" s="240"/>
      <c r="L384" s="240"/>
      <c r="M384" s="240">
        <f t="shared" si="56"/>
        <v>35</v>
      </c>
      <c r="N384" s="253" t="e">
        <f t="shared" si="57"/>
        <v>#VALUE!</v>
      </c>
      <c r="O384" s="239"/>
    </row>
    <row r="385" spans="1:15" x14ac:dyDescent="0.2">
      <c r="A385" s="97"/>
      <c r="B385" s="148">
        <f t="shared" si="58"/>
        <v>324</v>
      </c>
      <c r="C385" s="150" t="e">
        <f t="shared" si="54"/>
        <v>#VALUE!</v>
      </c>
      <c r="D385" s="150" t="e">
        <f t="shared" si="59"/>
        <v>#VALUE!</v>
      </c>
      <c r="E385" s="150" t="e">
        <f t="shared" si="55"/>
        <v>#VALUE!</v>
      </c>
      <c r="F385" s="317" t="e">
        <f t="shared" ref="F385:F448" si="60">IF(C385&lt;=E384,C385+D385,IF($M$50=1,C385*(N380/(1-(1+N380)^-(M380-0))),$C$54*($N$57/(1-(1+$N$57)^-($M$57-0)))))</f>
        <v>#VALUE!</v>
      </c>
      <c r="G385" s="318"/>
      <c r="H385" s="318"/>
      <c r="I385" s="283"/>
      <c r="J385" s="252"/>
      <c r="K385" s="240"/>
      <c r="L385" s="240"/>
      <c r="M385" s="240">
        <f t="shared" si="56"/>
        <v>34</v>
      </c>
      <c r="N385" s="253" t="e">
        <f t="shared" si="57"/>
        <v>#VALUE!</v>
      </c>
      <c r="O385" s="239"/>
    </row>
    <row r="386" spans="1:15" x14ac:dyDescent="0.2">
      <c r="A386" s="97"/>
      <c r="B386" s="148">
        <f t="shared" si="58"/>
        <v>325</v>
      </c>
      <c r="C386" s="150" t="e">
        <f t="shared" ref="C386:C449" si="61">IF(OR(C385&lt;0,C385&lt;F385),0,(IF(I385=0,C385-E385,C385-I385-E385)))</f>
        <v>#VALUE!</v>
      </c>
      <c r="D386" s="150" t="e">
        <f t="shared" si="59"/>
        <v>#VALUE!</v>
      </c>
      <c r="E386" s="150" t="e">
        <f t="shared" ref="E386:E449" si="62">IF(C386&lt;=E385,C386,F386-D386)</f>
        <v>#VALUE!</v>
      </c>
      <c r="F386" s="317" t="e">
        <f t="shared" si="60"/>
        <v>#VALUE!</v>
      </c>
      <c r="G386" s="318"/>
      <c r="H386" s="318"/>
      <c r="I386" s="283"/>
      <c r="J386" s="252"/>
      <c r="K386" s="240"/>
      <c r="L386" s="240"/>
      <c r="M386" s="240">
        <f t="shared" si="56"/>
        <v>33</v>
      </c>
      <c r="N386" s="253" t="e">
        <f t="shared" si="57"/>
        <v>#VALUE!</v>
      </c>
      <c r="O386" s="239"/>
    </row>
    <row r="387" spans="1:15" x14ac:dyDescent="0.2">
      <c r="A387" s="97"/>
      <c r="B387" s="148">
        <f t="shared" si="58"/>
        <v>326</v>
      </c>
      <c r="C387" s="150" t="e">
        <f t="shared" si="61"/>
        <v>#VALUE!</v>
      </c>
      <c r="D387" s="150" t="e">
        <f t="shared" si="59"/>
        <v>#VALUE!</v>
      </c>
      <c r="E387" s="150" t="e">
        <f t="shared" si="62"/>
        <v>#VALUE!</v>
      </c>
      <c r="F387" s="317" t="e">
        <f t="shared" si="60"/>
        <v>#VALUE!</v>
      </c>
      <c r="G387" s="318"/>
      <c r="H387" s="318"/>
      <c r="I387" s="283"/>
      <c r="J387" s="252"/>
      <c r="K387" s="240"/>
      <c r="L387" s="240"/>
      <c r="M387" s="240">
        <f t="shared" si="56"/>
        <v>32</v>
      </c>
      <c r="N387" s="253" t="e">
        <f t="shared" si="57"/>
        <v>#VALUE!</v>
      </c>
      <c r="O387" s="239"/>
    </row>
    <row r="388" spans="1:15" x14ac:dyDescent="0.2">
      <c r="A388" s="97"/>
      <c r="B388" s="148">
        <f t="shared" si="58"/>
        <v>327</v>
      </c>
      <c r="C388" s="150" t="e">
        <f t="shared" si="61"/>
        <v>#VALUE!</v>
      </c>
      <c r="D388" s="150" t="e">
        <f t="shared" si="59"/>
        <v>#VALUE!</v>
      </c>
      <c r="E388" s="150" t="e">
        <f t="shared" si="62"/>
        <v>#VALUE!</v>
      </c>
      <c r="F388" s="317" t="e">
        <f t="shared" si="60"/>
        <v>#VALUE!</v>
      </c>
      <c r="G388" s="318"/>
      <c r="H388" s="318"/>
      <c r="I388" s="283"/>
      <c r="J388" s="252"/>
      <c r="K388" s="240"/>
      <c r="L388" s="240"/>
      <c r="M388" s="240">
        <f t="shared" si="56"/>
        <v>31</v>
      </c>
      <c r="N388" s="253" t="e">
        <f t="shared" si="57"/>
        <v>#VALUE!</v>
      </c>
      <c r="O388" s="239"/>
    </row>
    <row r="389" spans="1:15" x14ac:dyDescent="0.2">
      <c r="A389" s="97"/>
      <c r="B389" s="148">
        <f t="shared" si="58"/>
        <v>328</v>
      </c>
      <c r="C389" s="150" t="e">
        <f t="shared" si="61"/>
        <v>#VALUE!</v>
      </c>
      <c r="D389" s="150" t="e">
        <f t="shared" si="59"/>
        <v>#VALUE!</v>
      </c>
      <c r="E389" s="150" t="e">
        <f t="shared" si="62"/>
        <v>#VALUE!</v>
      </c>
      <c r="F389" s="317" t="e">
        <f t="shared" si="60"/>
        <v>#VALUE!</v>
      </c>
      <c r="G389" s="318"/>
      <c r="H389" s="318"/>
      <c r="I389" s="283"/>
      <c r="J389" s="252"/>
      <c r="K389" s="240"/>
      <c r="L389" s="240"/>
      <c r="M389" s="240">
        <f t="shared" si="56"/>
        <v>30</v>
      </c>
      <c r="N389" s="253" t="e">
        <f t="shared" si="57"/>
        <v>#VALUE!</v>
      </c>
      <c r="O389" s="239"/>
    </row>
    <row r="390" spans="1:15" x14ac:dyDescent="0.2">
      <c r="A390" s="97"/>
      <c r="B390" s="148">
        <f t="shared" si="58"/>
        <v>329</v>
      </c>
      <c r="C390" s="150" t="e">
        <f t="shared" si="61"/>
        <v>#VALUE!</v>
      </c>
      <c r="D390" s="150" t="e">
        <f t="shared" si="59"/>
        <v>#VALUE!</v>
      </c>
      <c r="E390" s="150" t="e">
        <f t="shared" si="62"/>
        <v>#VALUE!</v>
      </c>
      <c r="F390" s="317" t="e">
        <f t="shared" si="60"/>
        <v>#VALUE!</v>
      </c>
      <c r="G390" s="318"/>
      <c r="H390" s="318"/>
      <c r="I390" s="283"/>
      <c r="J390" s="252"/>
      <c r="K390" s="240"/>
      <c r="L390" s="240"/>
      <c r="M390" s="240">
        <f t="shared" si="56"/>
        <v>29</v>
      </c>
      <c r="N390" s="253" t="e">
        <f t="shared" si="57"/>
        <v>#VALUE!</v>
      </c>
      <c r="O390" s="239"/>
    </row>
    <row r="391" spans="1:15" x14ac:dyDescent="0.2">
      <c r="A391" s="97"/>
      <c r="B391" s="148">
        <f t="shared" si="58"/>
        <v>330</v>
      </c>
      <c r="C391" s="150" t="e">
        <f t="shared" si="61"/>
        <v>#VALUE!</v>
      </c>
      <c r="D391" s="150" t="e">
        <f t="shared" si="59"/>
        <v>#VALUE!</v>
      </c>
      <c r="E391" s="150" t="e">
        <f t="shared" si="62"/>
        <v>#VALUE!</v>
      </c>
      <c r="F391" s="317" t="e">
        <f t="shared" si="60"/>
        <v>#VALUE!</v>
      </c>
      <c r="G391" s="318"/>
      <c r="H391" s="318"/>
      <c r="I391" s="283"/>
      <c r="J391" s="252"/>
      <c r="K391" s="240"/>
      <c r="L391" s="240"/>
      <c r="M391" s="240">
        <f t="shared" si="56"/>
        <v>28</v>
      </c>
      <c r="N391" s="253" t="e">
        <f t="shared" si="57"/>
        <v>#VALUE!</v>
      </c>
      <c r="O391" s="239"/>
    </row>
    <row r="392" spans="1:15" x14ac:dyDescent="0.2">
      <c r="A392" s="97"/>
      <c r="B392" s="148">
        <f t="shared" si="58"/>
        <v>331</v>
      </c>
      <c r="C392" s="150" t="e">
        <f t="shared" si="61"/>
        <v>#VALUE!</v>
      </c>
      <c r="D392" s="150" t="e">
        <f t="shared" si="59"/>
        <v>#VALUE!</v>
      </c>
      <c r="E392" s="150" t="e">
        <f t="shared" si="62"/>
        <v>#VALUE!</v>
      </c>
      <c r="F392" s="317" t="e">
        <f t="shared" si="60"/>
        <v>#VALUE!</v>
      </c>
      <c r="G392" s="318"/>
      <c r="H392" s="318"/>
      <c r="I392" s="283"/>
      <c r="J392" s="252"/>
      <c r="K392" s="240"/>
      <c r="L392" s="240"/>
      <c r="M392" s="240">
        <f t="shared" si="56"/>
        <v>27</v>
      </c>
      <c r="N392" s="253" t="e">
        <f t="shared" si="57"/>
        <v>#VALUE!</v>
      </c>
      <c r="O392" s="239"/>
    </row>
    <row r="393" spans="1:15" x14ac:dyDescent="0.2">
      <c r="A393" s="97"/>
      <c r="B393" s="148">
        <f t="shared" si="58"/>
        <v>332</v>
      </c>
      <c r="C393" s="150" t="e">
        <f t="shared" si="61"/>
        <v>#VALUE!</v>
      </c>
      <c r="D393" s="150" t="e">
        <f t="shared" si="59"/>
        <v>#VALUE!</v>
      </c>
      <c r="E393" s="150" t="e">
        <f t="shared" si="62"/>
        <v>#VALUE!</v>
      </c>
      <c r="F393" s="317" t="e">
        <f t="shared" si="60"/>
        <v>#VALUE!</v>
      </c>
      <c r="G393" s="318"/>
      <c r="H393" s="318"/>
      <c r="I393" s="283"/>
      <c r="J393" s="252"/>
      <c r="K393" s="240"/>
      <c r="L393" s="240"/>
      <c r="M393" s="240">
        <f t="shared" si="56"/>
        <v>26</v>
      </c>
      <c r="N393" s="253" t="e">
        <f t="shared" si="57"/>
        <v>#VALUE!</v>
      </c>
      <c r="O393" s="239"/>
    </row>
    <row r="394" spans="1:15" x14ac:dyDescent="0.2">
      <c r="A394" s="97"/>
      <c r="B394" s="148">
        <f t="shared" si="58"/>
        <v>333</v>
      </c>
      <c r="C394" s="150" t="e">
        <f t="shared" si="61"/>
        <v>#VALUE!</v>
      </c>
      <c r="D394" s="150" t="e">
        <f t="shared" si="59"/>
        <v>#VALUE!</v>
      </c>
      <c r="E394" s="150" t="e">
        <f t="shared" si="62"/>
        <v>#VALUE!</v>
      </c>
      <c r="F394" s="317" t="e">
        <f t="shared" si="60"/>
        <v>#VALUE!</v>
      </c>
      <c r="G394" s="318"/>
      <c r="H394" s="318"/>
      <c r="I394" s="283"/>
      <c r="J394" s="252"/>
      <c r="K394" s="240"/>
      <c r="L394" s="240"/>
      <c r="M394" s="240">
        <f t="shared" si="56"/>
        <v>25</v>
      </c>
      <c r="N394" s="253" t="e">
        <f t="shared" si="57"/>
        <v>#VALUE!</v>
      </c>
      <c r="O394" s="239"/>
    </row>
    <row r="395" spans="1:15" x14ac:dyDescent="0.2">
      <c r="A395" s="97"/>
      <c r="B395" s="148">
        <f t="shared" si="58"/>
        <v>334</v>
      </c>
      <c r="C395" s="150" t="e">
        <f t="shared" si="61"/>
        <v>#VALUE!</v>
      </c>
      <c r="D395" s="150" t="e">
        <f t="shared" si="59"/>
        <v>#VALUE!</v>
      </c>
      <c r="E395" s="150" t="e">
        <f t="shared" si="62"/>
        <v>#VALUE!</v>
      </c>
      <c r="F395" s="317" t="e">
        <f t="shared" si="60"/>
        <v>#VALUE!</v>
      </c>
      <c r="G395" s="318"/>
      <c r="H395" s="318"/>
      <c r="I395" s="283"/>
      <c r="J395" s="252"/>
      <c r="K395" s="240"/>
      <c r="L395" s="240"/>
      <c r="M395" s="240">
        <f t="shared" si="56"/>
        <v>24</v>
      </c>
      <c r="N395" s="253" t="e">
        <f t="shared" si="57"/>
        <v>#VALUE!</v>
      </c>
      <c r="O395" s="239"/>
    </row>
    <row r="396" spans="1:15" x14ac:dyDescent="0.2">
      <c r="A396" s="97"/>
      <c r="B396" s="148">
        <f t="shared" si="58"/>
        <v>335</v>
      </c>
      <c r="C396" s="150" t="e">
        <f t="shared" si="61"/>
        <v>#VALUE!</v>
      </c>
      <c r="D396" s="150" t="e">
        <f t="shared" si="59"/>
        <v>#VALUE!</v>
      </c>
      <c r="E396" s="150" t="e">
        <f t="shared" si="62"/>
        <v>#VALUE!</v>
      </c>
      <c r="F396" s="317" t="e">
        <f t="shared" si="60"/>
        <v>#VALUE!</v>
      </c>
      <c r="G396" s="318"/>
      <c r="H396" s="318"/>
      <c r="I396" s="283"/>
      <c r="J396" s="252"/>
      <c r="K396" s="240"/>
      <c r="L396" s="240"/>
      <c r="M396" s="240">
        <f t="shared" si="56"/>
        <v>23</v>
      </c>
      <c r="N396" s="253" t="e">
        <f t="shared" si="57"/>
        <v>#VALUE!</v>
      </c>
      <c r="O396" s="239"/>
    </row>
    <row r="397" spans="1:15" x14ac:dyDescent="0.2">
      <c r="A397" s="97"/>
      <c r="B397" s="148">
        <f t="shared" si="58"/>
        <v>336</v>
      </c>
      <c r="C397" s="150" t="e">
        <f t="shared" si="61"/>
        <v>#VALUE!</v>
      </c>
      <c r="D397" s="150" t="e">
        <f t="shared" si="59"/>
        <v>#VALUE!</v>
      </c>
      <c r="E397" s="150" t="e">
        <f t="shared" si="62"/>
        <v>#VALUE!</v>
      </c>
      <c r="F397" s="317" t="e">
        <f t="shared" si="60"/>
        <v>#VALUE!</v>
      </c>
      <c r="G397" s="318"/>
      <c r="H397" s="318"/>
      <c r="I397" s="283"/>
      <c r="J397" s="252"/>
      <c r="K397" s="240"/>
      <c r="L397" s="240"/>
      <c r="M397" s="240">
        <f t="shared" si="56"/>
        <v>22</v>
      </c>
      <c r="N397" s="253" t="e">
        <f t="shared" si="57"/>
        <v>#VALUE!</v>
      </c>
      <c r="O397" s="239"/>
    </row>
    <row r="398" spans="1:15" x14ac:dyDescent="0.2">
      <c r="A398" s="97"/>
      <c r="B398" s="148">
        <f t="shared" si="58"/>
        <v>337</v>
      </c>
      <c r="C398" s="150" t="e">
        <f t="shared" si="61"/>
        <v>#VALUE!</v>
      </c>
      <c r="D398" s="150" t="e">
        <f t="shared" si="59"/>
        <v>#VALUE!</v>
      </c>
      <c r="E398" s="150" t="e">
        <f t="shared" si="62"/>
        <v>#VALUE!</v>
      </c>
      <c r="F398" s="317" t="e">
        <f t="shared" si="60"/>
        <v>#VALUE!</v>
      </c>
      <c r="G398" s="318"/>
      <c r="H398" s="318"/>
      <c r="I398" s="283"/>
      <c r="J398" s="252"/>
      <c r="K398" s="240"/>
      <c r="L398" s="240"/>
      <c r="M398" s="240">
        <f t="shared" si="56"/>
        <v>21</v>
      </c>
      <c r="N398" s="253" t="e">
        <f t="shared" si="57"/>
        <v>#VALUE!</v>
      </c>
      <c r="O398" s="239"/>
    </row>
    <row r="399" spans="1:15" x14ac:dyDescent="0.2">
      <c r="A399" s="97"/>
      <c r="B399" s="148">
        <f t="shared" si="58"/>
        <v>338</v>
      </c>
      <c r="C399" s="150" t="e">
        <f t="shared" si="61"/>
        <v>#VALUE!</v>
      </c>
      <c r="D399" s="150" t="e">
        <f t="shared" si="59"/>
        <v>#VALUE!</v>
      </c>
      <c r="E399" s="150" t="e">
        <f t="shared" si="62"/>
        <v>#VALUE!</v>
      </c>
      <c r="F399" s="317" t="e">
        <f t="shared" si="60"/>
        <v>#VALUE!</v>
      </c>
      <c r="G399" s="318"/>
      <c r="H399" s="318"/>
      <c r="I399" s="283"/>
      <c r="J399" s="252"/>
      <c r="K399" s="240"/>
      <c r="L399" s="240"/>
      <c r="M399" s="240">
        <f t="shared" si="56"/>
        <v>20</v>
      </c>
      <c r="N399" s="253" t="e">
        <f t="shared" si="57"/>
        <v>#VALUE!</v>
      </c>
      <c r="O399" s="239"/>
    </row>
    <row r="400" spans="1:15" x14ac:dyDescent="0.2">
      <c r="A400" s="97"/>
      <c r="B400" s="148">
        <f t="shared" si="58"/>
        <v>339</v>
      </c>
      <c r="C400" s="150" t="e">
        <f t="shared" si="61"/>
        <v>#VALUE!</v>
      </c>
      <c r="D400" s="150" t="e">
        <f t="shared" si="59"/>
        <v>#VALUE!</v>
      </c>
      <c r="E400" s="150" t="e">
        <f t="shared" si="62"/>
        <v>#VALUE!</v>
      </c>
      <c r="F400" s="317" t="e">
        <f t="shared" si="60"/>
        <v>#VALUE!</v>
      </c>
      <c r="G400" s="318"/>
      <c r="H400" s="318"/>
      <c r="I400" s="283"/>
      <c r="J400" s="252"/>
      <c r="K400" s="240"/>
      <c r="L400" s="240"/>
      <c r="M400" s="240">
        <f t="shared" si="56"/>
        <v>19</v>
      </c>
      <c r="N400" s="253" t="e">
        <f t="shared" si="57"/>
        <v>#VALUE!</v>
      </c>
      <c r="O400" s="239"/>
    </row>
    <row r="401" spans="1:15" x14ac:dyDescent="0.2">
      <c r="A401" s="97"/>
      <c r="B401" s="148">
        <f t="shared" si="58"/>
        <v>340</v>
      </c>
      <c r="C401" s="150" t="e">
        <f t="shared" si="61"/>
        <v>#VALUE!</v>
      </c>
      <c r="D401" s="150" t="e">
        <f t="shared" si="59"/>
        <v>#VALUE!</v>
      </c>
      <c r="E401" s="150" t="e">
        <f t="shared" si="62"/>
        <v>#VALUE!</v>
      </c>
      <c r="F401" s="317" t="e">
        <f t="shared" si="60"/>
        <v>#VALUE!</v>
      </c>
      <c r="G401" s="318"/>
      <c r="H401" s="318"/>
      <c r="I401" s="283"/>
      <c r="J401" s="252"/>
      <c r="K401" s="240"/>
      <c r="L401" s="240"/>
      <c r="M401" s="240">
        <f t="shared" si="56"/>
        <v>18</v>
      </c>
      <c r="N401" s="253" t="e">
        <f t="shared" si="57"/>
        <v>#VALUE!</v>
      </c>
      <c r="O401" s="239"/>
    </row>
    <row r="402" spans="1:15" x14ac:dyDescent="0.2">
      <c r="A402" s="97"/>
      <c r="B402" s="148">
        <f t="shared" si="58"/>
        <v>341</v>
      </c>
      <c r="C402" s="150" t="e">
        <f t="shared" si="61"/>
        <v>#VALUE!</v>
      </c>
      <c r="D402" s="150" t="e">
        <f t="shared" si="59"/>
        <v>#VALUE!</v>
      </c>
      <c r="E402" s="150" t="e">
        <f t="shared" si="62"/>
        <v>#VALUE!</v>
      </c>
      <c r="F402" s="317" t="e">
        <f t="shared" si="60"/>
        <v>#VALUE!</v>
      </c>
      <c r="G402" s="318"/>
      <c r="H402" s="318"/>
      <c r="I402" s="283"/>
      <c r="J402" s="252"/>
      <c r="K402" s="240"/>
      <c r="L402" s="240"/>
      <c r="M402" s="240">
        <f t="shared" si="56"/>
        <v>17</v>
      </c>
      <c r="N402" s="253" t="e">
        <f t="shared" si="57"/>
        <v>#VALUE!</v>
      </c>
      <c r="O402" s="239"/>
    </row>
    <row r="403" spans="1:15" x14ac:dyDescent="0.2">
      <c r="A403" s="97"/>
      <c r="B403" s="148">
        <f t="shared" si="58"/>
        <v>342</v>
      </c>
      <c r="C403" s="150" t="e">
        <f t="shared" si="61"/>
        <v>#VALUE!</v>
      </c>
      <c r="D403" s="150" t="e">
        <f t="shared" si="59"/>
        <v>#VALUE!</v>
      </c>
      <c r="E403" s="150" t="e">
        <f t="shared" si="62"/>
        <v>#VALUE!</v>
      </c>
      <c r="F403" s="317" t="e">
        <f t="shared" si="60"/>
        <v>#VALUE!</v>
      </c>
      <c r="G403" s="318"/>
      <c r="H403" s="318"/>
      <c r="I403" s="283"/>
      <c r="J403" s="252"/>
      <c r="K403" s="240"/>
      <c r="L403" s="240"/>
      <c r="M403" s="240">
        <f t="shared" si="56"/>
        <v>16</v>
      </c>
      <c r="N403" s="253" t="e">
        <f t="shared" si="57"/>
        <v>#VALUE!</v>
      </c>
      <c r="O403" s="239"/>
    </row>
    <row r="404" spans="1:15" x14ac:dyDescent="0.2">
      <c r="A404" s="97"/>
      <c r="B404" s="148">
        <f t="shared" si="58"/>
        <v>343</v>
      </c>
      <c r="C404" s="150" t="e">
        <f t="shared" si="61"/>
        <v>#VALUE!</v>
      </c>
      <c r="D404" s="150" t="e">
        <f t="shared" si="59"/>
        <v>#VALUE!</v>
      </c>
      <c r="E404" s="150" t="e">
        <f t="shared" si="62"/>
        <v>#VALUE!</v>
      </c>
      <c r="F404" s="317" t="e">
        <f t="shared" si="60"/>
        <v>#VALUE!</v>
      </c>
      <c r="G404" s="318"/>
      <c r="H404" s="318"/>
      <c r="I404" s="283"/>
      <c r="J404" s="252"/>
      <c r="K404" s="240"/>
      <c r="L404" s="240"/>
      <c r="M404" s="240">
        <f t="shared" si="56"/>
        <v>15</v>
      </c>
      <c r="N404" s="253" t="e">
        <f t="shared" si="57"/>
        <v>#VALUE!</v>
      </c>
      <c r="O404" s="239"/>
    </row>
    <row r="405" spans="1:15" x14ac:dyDescent="0.2">
      <c r="A405" s="97"/>
      <c r="B405" s="148">
        <f t="shared" si="58"/>
        <v>344</v>
      </c>
      <c r="C405" s="150" t="e">
        <f t="shared" si="61"/>
        <v>#VALUE!</v>
      </c>
      <c r="D405" s="150" t="e">
        <f t="shared" si="59"/>
        <v>#VALUE!</v>
      </c>
      <c r="E405" s="150" t="e">
        <f t="shared" si="62"/>
        <v>#VALUE!</v>
      </c>
      <c r="F405" s="317" t="e">
        <f t="shared" si="60"/>
        <v>#VALUE!</v>
      </c>
      <c r="G405" s="318"/>
      <c r="H405" s="318"/>
      <c r="I405" s="283"/>
      <c r="J405" s="252"/>
      <c r="K405" s="240"/>
      <c r="L405" s="240"/>
      <c r="M405" s="240">
        <f t="shared" si="56"/>
        <v>14</v>
      </c>
      <c r="N405" s="253" t="e">
        <f t="shared" si="57"/>
        <v>#VALUE!</v>
      </c>
      <c r="O405" s="239"/>
    </row>
    <row r="406" spans="1:15" x14ac:dyDescent="0.2">
      <c r="A406" s="97"/>
      <c r="B406" s="148">
        <f t="shared" si="58"/>
        <v>345</v>
      </c>
      <c r="C406" s="150" t="e">
        <f t="shared" si="61"/>
        <v>#VALUE!</v>
      </c>
      <c r="D406" s="150" t="e">
        <f t="shared" si="59"/>
        <v>#VALUE!</v>
      </c>
      <c r="E406" s="150" t="e">
        <f t="shared" si="62"/>
        <v>#VALUE!</v>
      </c>
      <c r="F406" s="317" t="e">
        <f t="shared" si="60"/>
        <v>#VALUE!</v>
      </c>
      <c r="G406" s="318"/>
      <c r="H406" s="318"/>
      <c r="I406" s="283"/>
      <c r="J406" s="252"/>
      <c r="K406" s="240"/>
      <c r="L406" s="240"/>
      <c r="M406" s="240">
        <f t="shared" si="56"/>
        <v>13</v>
      </c>
      <c r="N406" s="253" t="e">
        <f t="shared" si="57"/>
        <v>#VALUE!</v>
      </c>
      <c r="O406" s="239"/>
    </row>
    <row r="407" spans="1:15" x14ac:dyDescent="0.2">
      <c r="A407" s="97"/>
      <c r="B407" s="148">
        <f t="shared" si="58"/>
        <v>346</v>
      </c>
      <c r="C407" s="150" t="e">
        <f t="shared" si="61"/>
        <v>#VALUE!</v>
      </c>
      <c r="D407" s="150" t="e">
        <f t="shared" si="59"/>
        <v>#VALUE!</v>
      </c>
      <c r="E407" s="150" t="e">
        <f t="shared" si="62"/>
        <v>#VALUE!</v>
      </c>
      <c r="F407" s="317" t="e">
        <f t="shared" si="60"/>
        <v>#VALUE!</v>
      </c>
      <c r="G407" s="318"/>
      <c r="H407" s="318"/>
      <c r="I407" s="283"/>
      <c r="J407" s="252"/>
      <c r="K407" s="240"/>
      <c r="L407" s="240"/>
      <c r="M407" s="240">
        <f t="shared" si="56"/>
        <v>12</v>
      </c>
      <c r="N407" s="253" t="e">
        <f t="shared" si="57"/>
        <v>#VALUE!</v>
      </c>
      <c r="O407" s="239"/>
    </row>
    <row r="408" spans="1:15" x14ac:dyDescent="0.2">
      <c r="A408" s="97"/>
      <c r="B408" s="148">
        <f t="shared" si="58"/>
        <v>347</v>
      </c>
      <c r="C408" s="150" t="e">
        <f t="shared" si="61"/>
        <v>#VALUE!</v>
      </c>
      <c r="D408" s="150" t="e">
        <f t="shared" si="59"/>
        <v>#VALUE!</v>
      </c>
      <c r="E408" s="150" t="e">
        <f t="shared" si="62"/>
        <v>#VALUE!</v>
      </c>
      <c r="F408" s="317" t="e">
        <f t="shared" si="60"/>
        <v>#VALUE!</v>
      </c>
      <c r="G408" s="318"/>
      <c r="H408" s="318"/>
      <c r="I408" s="283"/>
      <c r="J408" s="252"/>
      <c r="K408" s="240"/>
      <c r="L408" s="240"/>
      <c r="M408" s="240">
        <f t="shared" si="56"/>
        <v>11</v>
      </c>
      <c r="N408" s="253" t="e">
        <f t="shared" si="57"/>
        <v>#VALUE!</v>
      </c>
      <c r="O408" s="239"/>
    </row>
    <row r="409" spans="1:15" x14ac:dyDescent="0.2">
      <c r="A409" s="97"/>
      <c r="B409" s="148">
        <f t="shared" si="58"/>
        <v>348</v>
      </c>
      <c r="C409" s="150" t="e">
        <f t="shared" si="61"/>
        <v>#VALUE!</v>
      </c>
      <c r="D409" s="150" t="e">
        <f t="shared" si="59"/>
        <v>#VALUE!</v>
      </c>
      <c r="E409" s="150" t="e">
        <f t="shared" si="62"/>
        <v>#VALUE!</v>
      </c>
      <c r="F409" s="317" t="e">
        <f t="shared" si="60"/>
        <v>#VALUE!</v>
      </c>
      <c r="G409" s="318"/>
      <c r="H409" s="318"/>
      <c r="I409" s="283"/>
      <c r="J409" s="252"/>
      <c r="K409" s="240"/>
      <c r="L409" s="240"/>
      <c r="M409" s="240">
        <f t="shared" si="56"/>
        <v>10</v>
      </c>
      <c r="N409" s="253" t="e">
        <f t="shared" si="57"/>
        <v>#VALUE!</v>
      </c>
      <c r="O409" s="239"/>
    </row>
    <row r="410" spans="1:15" x14ac:dyDescent="0.2">
      <c r="A410" s="97"/>
      <c r="B410" s="148">
        <f t="shared" si="58"/>
        <v>349</v>
      </c>
      <c r="C410" s="150" t="e">
        <f t="shared" si="61"/>
        <v>#VALUE!</v>
      </c>
      <c r="D410" s="150" t="e">
        <f t="shared" si="59"/>
        <v>#VALUE!</v>
      </c>
      <c r="E410" s="150" t="e">
        <f t="shared" si="62"/>
        <v>#VALUE!</v>
      </c>
      <c r="F410" s="317" t="e">
        <f t="shared" si="60"/>
        <v>#VALUE!</v>
      </c>
      <c r="G410" s="318"/>
      <c r="H410" s="318"/>
      <c r="I410" s="283"/>
      <c r="J410" s="252"/>
      <c r="K410" s="240"/>
      <c r="L410" s="240"/>
      <c r="M410" s="240">
        <f t="shared" si="56"/>
        <v>9</v>
      </c>
      <c r="N410" s="253" t="e">
        <f t="shared" si="57"/>
        <v>#VALUE!</v>
      </c>
      <c r="O410" s="239"/>
    </row>
    <row r="411" spans="1:15" x14ac:dyDescent="0.2">
      <c r="A411" s="97"/>
      <c r="B411" s="148">
        <f t="shared" si="58"/>
        <v>350</v>
      </c>
      <c r="C411" s="150" t="e">
        <f t="shared" si="61"/>
        <v>#VALUE!</v>
      </c>
      <c r="D411" s="150" t="e">
        <f t="shared" si="59"/>
        <v>#VALUE!</v>
      </c>
      <c r="E411" s="150" t="e">
        <f t="shared" si="62"/>
        <v>#VALUE!</v>
      </c>
      <c r="F411" s="317" t="e">
        <f t="shared" si="60"/>
        <v>#VALUE!</v>
      </c>
      <c r="G411" s="318"/>
      <c r="H411" s="318"/>
      <c r="I411" s="283"/>
      <c r="J411" s="252"/>
      <c r="K411" s="240"/>
      <c r="L411" s="240"/>
      <c r="M411" s="240">
        <f t="shared" si="56"/>
        <v>8</v>
      </c>
      <c r="N411" s="253" t="e">
        <f t="shared" si="57"/>
        <v>#VALUE!</v>
      </c>
      <c r="O411" s="239"/>
    </row>
    <row r="412" spans="1:15" x14ac:dyDescent="0.2">
      <c r="A412" s="97"/>
      <c r="B412" s="148">
        <f t="shared" si="58"/>
        <v>351</v>
      </c>
      <c r="C412" s="150" t="e">
        <f t="shared" si="61"/>
        <v>#VALUE!</v>
      </c>
      <c r="D412" s="150" t="e">
        <f t="shared" si="59"/>
        <v>#VALUE!</v>
      </c>
      <c r="E412" s="150" t="e">
        <f t="shared" si="62"/>
        <v>#VALUE!</v>
      </c>
      <c r="F412" s="317" t="e">
        <f t="shared" si="60"/>
        <v>#VALUE!</v>
      </c>
      <c r="G412" s="318"/>
      <c r="H412" s="318"/>
      <c r="I412" s="283"/>
      <c r="J412" s="252"/>
      <c r="K412" s="240"/>
      <c r="L412" s="240"/>
      <c r="M412" s="240">
        <f t="shared" si="56"/>
        <v>7</v>
      </c>
      <c r="N412" s="253" t="e">
        <f t="shared" si="57"/>
        <v>#VALUE!</v>
      </c>
      <c r="O412" s="239"/>
    </row>
    <row r="413" spans="1:15" x14ac:dyDescent="0.2">
      <c r="A413" s="97"/>
      <c r="B413" s="148">
        <f t="shared" si="58"/>
        <v>352</v>
      </c>
      <c r="C413" s="150" t="e">
        <f t="shared" si="61"/>
        <v>#VALUE!</v>
      </c>
      <c r="D413" s="150" t="e">
        <f t="shared" si="59"/>
        <v>#VALUE!</v>
      </c>
      <c r="E413" s="150" t="e">
        <f t="shared" si="62"/>
        <v>#VALUE!</v>
      </c>
      <c r="F413" s="317" t="e">
        <f t="shared" si="60"/>
        <v>#VALUE!</v>
      </c>
      <c r="G413" s="318"/>
      <c r="H413" s="318"/>
      <c r="I413" s="283"/>
      <c r="J413" s="252"/>
      <c r="K413" s="240"/>
      <c r="L413" s="240"/>
      <c r="M413" s="240">
        <f t="shared" si="56"/>
        <v>6</v>
      </c>
      <c r="N413" s="253" t="e">
        <f t="shared" si="57"/>
        <v>#VALUE!</v>
      </c>
      <c r="O413" s="239"/>
    </row>
    <row r="414" spans="1:15" x14ac:dyDescent="0.2">
      <c r="A414" s="97"/>
      <c r="B414" s="148">
        <f t="shared" si="58"/>
        <v>353</v>
      </c>
      <c r="C414" s="150" t="e">
        <f t="shared" si="61"/>
        <v>#VALUE!</v>
      </c>
      <c r="D414" s="150" t="e">
        <f t="shared" si="59"/>
        <v>#VALUE!</v>
      </c>
      <c r="E414" s="150" t="e">
        <f t="shared" si="62"/>
        <v>#VALUE!</v>
      </c>
      <c r="F414" s="317" t="e">
        <f t="shared" si="60"/>
        <v>#VALUE!</v>
      </c>
      <c r="G414" s="318"/>
      <c r="H414" s="318"/>
      <c r="I414" s="283"/>
      <c r="J414" s="252"/>
      <c r="K414" s="240"/>
      <c r="L414" s="240"/>
      <c r="M414" s="240">
        <f t="shared" si="56"/>
        <v>5</v>
      </c>
      <c r="N414" s="253" t="e">
        <f t="shared" si="57"/>
        <v>#VALUE!</v>
      </c>
      <c r="O414" s="239"/>
    </row>
    <row r="415" spans="1:15" x14ac:dyDescent="0.2">
      <c r="A415" s="97"/>
      <c r="B415" s="148">
        <f t="shared" si="58"/>
        <v>354</v>
      </c>
      <c r="C415" s="150" t="e">
        <f t="shared" si="61"/>
        <v>#VALUE!</v>
      </c>
      <c r="D415" s="150" t="e">
        <f t="shared" si="59"/>
        <v>#VALUE!</v>
      </c>
      <c r="E415" s="150" t="e">
        <f t="shared" si="62"/>
        <v>#VALUE!</v>
      </c>
      <c r="F415" s="317" t="e">
        <f t="shared" si="60"/>
        <v>#VALUE!</v>
      </c>
      <c r="G415" s="318"/>
      <c r="H415" s="318"/>
      <c r="I415" s="283"/>
      <c r="J415" s="252"/>
      <c r="K415" s="240"/>
      <c r="L415" s="240"/>
      <c r="M415" s="240">
        <f t="shared" si="56"/>
        <v>4</v>
      </c>
      <c r="N415" s="253" t="e">
        <f t="shared" si="57"/>
        <v>#VALUE!</v>
      </c>
      <c r="O415" s="239"/>
    </row>
    <row r="416" spans="1:15" x14ac:dyDescent="0.2">
      <c r="A416" s="97"/>
      <c r="B416" s="148">
        <f t="shared" si="58"/>
        <v>355</v>
      </c>
      <c r="C416" s="150" t="e">
        <f t="shared" si="61"/>
        <v>#VALUE!</v>
      </c>
      <c r="D416" s="150" t="e">
        <f t="shared" si="59"/>
        <v>#VALUE!</v>
      </c>
      <c r="E416" s="150" t="e">
        <f t="shared" si="62"/>
        <v>#VALUE!</v>
      </c>
      <c r="F416" s="317" t="e">
        <f t="shared" si="60"/>
        <v>#VALUE!</v>
      </c>
      <c r="G416" s="318"/>
      <c r="H416" s="318"/>
      <c r="I416" s="283"/>
      <c r="J416" s="252"/>
      <c r="K416" s="240"/>
      <c r="L416" s="240"/>
      <c r="M416" s="240">
        <f t="shared" si="56"/>
        <v>3</v>
      </c>
      <c r="N416" s="253" t="e">
        <f t="shared" si="57"/>
        <v>#VALUE!</v>
      </c>
      <c r="O416" s="239"/>
    </row>
    <row r="417" spans="1:15" x14ac:dyDescent="0.2">
      <c r="A417" s="97"/>
      <c r="B417" s="148">
        <f t="shared" si="58"/>
        <v>356</v>
      </c>
      <c r="C417" s="150" t="e">
        <f t="shared" si="61"/>
        <v>#VALUE!</v>
      </c>
      <c r="D417" s="150" t="e">
        <f t="shared" si="59"/>
        <v>#VALUE!</v>
      </c>
      <c r="E417" s="150" t="e">
        <f t="shared" si="62"/>
        <v>#VALUE!</v>
      </c>
      <c r="F417" s="317" t="e">
        <f t="shared" si="60"/>
        <v>#VALUE!</v>
      </c>
      <c r="G417" s="318"/>
      <c r="H417" s="318"/>
      <c r="I417" s="283"/>
      <c r="J417" s="252"/>
      <c r="K417" s="240"/>
      <c r="L417" s="240"/>
      <c r="M417" s="240">
        <f t="shared" si="56"/>
        <v>2</v>
      </c>
      <c r="N417" s="253" t="e">
        <f t="shared" si="57"/>
        <v>#VALUE!</v>
      </c>
      <c r="O417" s="239"/>
    </row>
    <row r="418" spans="1:15" x14ac:dyDescent="0.2">
      <c r="A418" s="97"/>
      <c r="B418" s="148">
        <f t="shared" si="58"/>
        <v>357</v>
      </c>
      <c r="C418" s="150" t="e">
        <f t="shared" si="61"/>
        <v>#VALUE!</v>
      </c>
      <c r="D418" s="150" t="e">
        <f t="shared" si="59"/>
        <v>#VALUE!</v>
      </c>
      <c r="E418" s="150" t="e">
        <f t="shared" si="62"/>
        <v>#VALUE!</v>
      </c>
      <c r="F418" s="317" t="e">
        <f t="shared" si="60"/>
        <v>#VALUE!</v>
      </c>
      <c r="G418" s="318"/>
      <c r="H418" s="318"/>
      <c r="I418" s="283"/>
      <c r="J418" s="252"/>
      <c r="K418" s="240"/>
      <c r="L418" s="240"/>
      <c r="M418" s="240">
        <f t="shared" si="56"/>
        <v>1</v>
      </c>
      <c r="N418" s="253" t="e">
        <f t="shared" si="57"/>
        <v>#VALUE!</v>
      </c>
      <c r="O418" s="239"/>
    </row>
    <row r="419" spans="1:15" x14ac:dyDescent="0.2">
      <c r="A419" s="97"/>
      <c r="B419" s="148">
        <f t="shared" si="58"/>
        <v>358</v>
      </c>
      <c r="C419" s="150" t="e">
        <f t="shared" si="61"/>
        <v>#VALUE!</v>
      </c>
      <c r="D419" s="150" t="e">
        <f t="shared" si="59"/>
        <v>#VALUE!</v>
      </c>
      <c r="E419" s="150" t="e">
        <f t="shared" si="62"/>
        <v>#VALUE!</v>
      </c>
      <c r="F419" s="317" t="e">
        <f t="shared" si="60"/>
        <v>#VALUE!</v>
      </c>
      <c r="G419" s="318"/>
      <c r="H419" s="318"/>
      <c r="I419" s="283"/>
      <c r="J419" s="252"/>
      <c r="K419" s="240"/>
      <c r="L419" s="240"/>
      <c r="M419" s="240">
        <f t="shared" si="56"/>
        <v>0</v>
      </c>
      <c r="N419" s="253" t="e">
        <f t="shared" si="57"/>
        <v>#VALUE!</v>
      </c>
      <c r="O419" s="239"/>
    </row>
    <row r="420" spans="1:15" x14ac:dyDescent="0.2">
      <c r="A420" s="97"/>
      <c r="B420" s="148">
        <f t="shared" si="58"/>
        <v>359</v>
      </c>
      <c r="C420" s="150" t="e">
        <f t="shared" si="61"/>
        <v>#VALUE!</v>
      </c>
      <c r="D420" s="150" t="e">
        <f t="shared" si="59"/>
        <v>#VALUE!</v>
      </c>
      <c r="E420" s="150" t="e">
        <f t="shared" si="62"/>
        <v>#VALUE!</v>
      </c>
      <c r="F420" s="317" t="e">
        <f t="shared" si="60"/>
        <v>#VALUE!</v>
      </c>
      <c r="G420" s="318"/>
      <c r="H420" s="318"/>
      <c r="I420" s="283"/>
      <c r="J420" s="252"/>
      <c r="K420" s="240"/>
      <c r="L420" s="240"/>
      <c r="M420" s="240">
        <f t="shared" si="56"/>
        <v>-1</v>
      </c>
      <c r="N420" s="253" t="e">
        <f t="shared" si="57"/>
        <v>#VALUE!</v>
      </c>
      <c r="O420" s="239"/>
    </row>
    <row r="421" spans="1:15" x14ac:dyDescent="0.2">
      <c r="A421" s="97"/>
      <c r="B421" s="148">
        <f t="shared" si="58"/>
        <v>360</v>
      </c>
      <c r="C421" s="150" t="e">
        <f t="shared" si="61"/>
        <v>#VALUE!</v>
      </c>
      <c r="D421" s="150" t="e">
        <f t="shared" si="59"/>
        <v>#VALUE!</v>
      </c>
      <c r="E421" s="150" t="e">
        <f t="shared" si="62"/>
        <v>#VALUE!</v>
      </c>
      <c r="F421" s="317" t="e">
        <f t="shared" si="60"/>
        <v>#VALUE!</v>
      </c>
      <c r="G421" s="318"/>
      <c r="H421" s="318"/>
      <c r="I421" s="283"/>
      <c r="J421" s="252"/>
      <c r="K421" s="240"/>
      <c r="L421" s="240"/>
      <c r="M421" s="240">
        <f t="shared" si="56"/>
        <v>-2</v>
      </c>
      <c r="N421" s="253" t="e">
        <f t="shared" si="57"/>
        <v>#VALUE!</v>
      </c>
      <c r="O421" s="239"/>
    </row>
    <row r="422" spans="1:15" x14ac:dyDescent="0.2">
      <c r="A422" s="97"/>
      <c r="B422" s="148">
        <f t="shared" si="58"/>
        <v>361</v>
      </c>
      <c r="C422" s="150" t="e">
        <f t="shared" si="61"/>
        <v>#VALUE!</v>
      </c>
      <c r="D422" s="150" t="e">
        <f t="shared" si="59"/>
        <v>#VALUE!</v>
      </c>
      <c r="E422" s="150" t="e">
        <f t="shared" si="62"/>
        <v>#VALUE!</v>
      </c>
      <c r="F422" s="317" t="e">
        <f t="shared" si="60"/>
        <v>#VALUE!</v>
      </c>
      <c r="G422" s="318"/>
      <c r="H422" s="318"/>
      <c r="I422" s="283"/>
      <c r="J422" s="252"/>
      <c r="K422" s="240"/>
      <c r="L422" s="240"/>
      <c r="M422" s="240">
        <f t="shared" si="56"/>
        <v>-3</v>
      </c>
      <c r="N422" s="253" t="e">
        <f t="shared" si="57"/>
        <v>#VALUE!</v>
      </c>
      <c r="O422" s="239"/>
    </row>
    <row r="423" spans="1:15" x14ac:dyDescent="0.2">
      <c r="A423" s="97"/>
      <c r="B423" s="148">
        <f t="shared" si="58"/>
        <v>362</v>
      </c>
      <c r="C423" s="150" t="e">
        <f t="shared" si="61"/>
        <v>#VALUE!</v>
      </c>
      <c r="D423" s="150" t="e">
        <f t="shared" si="59"/>
        <v>#VALUE!</v>
      </c>
      <c r="E423" s="150" t="e">
        <f t="shared" si="62"/>
        <v>#VALUE!</v>
      </c>
      <c r="F423" s="317" t="e">
        <f t="shared" si="60"/>
        <v>#VALUE!</v>
      </c>
      <c r="G423" s="318"/>
      <c r="H423" s="318"/>
      <c r="I423" s="283"/>
      <c r="J423" s="252"/>
      <c r="K423" s="240"/>
      <c r="L423" s="240"/>
      <c r="M423" s="240">
        <f t="shared" si="56"/>
        <v>-4</v>
      </c>
      <c r="N423" s="253" t="e">
        <f t="shared" si="57"/>
        <v>#VALUE!</v>
      </c>
      <c r="O423" s="239"/>
    </row>
    <row r="424" spans="1:15" x14ac:dyDescent="0.2">
      <c r="A424" s="97"/>
      <c r="B424" s="148">
        <f t="shared" si="58"/>
        <v>363</v>
      </c>
      <c r="C424" s="150" t="e">
        <f t="shared" si="61"/>
        <v>#VALUE!</v>
      </c>
      <c r="D424" s="150" t="e">
        <f t="shared" si="59"/>
        <v>#VALUE!</v>
      </c>
      <c r="E424" s="150" t="e">
        <f t="shared" si="62"/>
        <v>#VALUE!</v>
      </c>
      <c r="F424" s="317" t="e">
        <f t="shared" si="60"/>
        <v>#VALUE!</v>
      </c>
      <c r="G424" s="318"/>
      <c r="H424" s="318"/>
      <c r="I424" s="283"/>
      <c r="J424" s="252"/>
      <c r="K424" s="240"/>
      <c r="L424" s="240"/>
      <c r="M424" s="240">
        <f t="shared" si="56"/>
        <v>-5</v>
      </c>
      <c r="N424" s="253" t="e">
        <f t="shared" si="57"/>
        <v>#VALUE!</v>
      </c>
      <c r="O424" s="239"/>
    </row>
    <row r="425" spans="1:15" x14ac:dyDescent="0.2">
      <c r="A425" s="97"/>
      <c r="B425" s="148">
        <f t="shared" si="58"/>
        <v>364</v>
      </c>
      <c r="C425" s="150" t="e">
        <f t="shared" si="61"/>
        <v>#VALUE!</v>
      </c>
      <c r="D425" s="150" t="e">
        <f t="shared" si="59"/>
        <v>#VALUE!</v>
      </c>
      <c r="E425" s="150" t="e">
        <f t="shared" si="62"/>
        <v>#VALUE!</v>
      </c>
      <c r="F425" s="317" t="e">
        <f t="shared" si="60"/>
        <v>#VALUE!</v>
      </c>
      <c r="G425" s="318"/>
      <c r="H425" s="318"/>
      <c r="I425" s="283"/>
      <c r="J425" s="252"/>
      <c r="K425" s="240"/>
      <c r="L425" s="240"/>
      <c r="M425" s="240">
        <f t="shared" si="56"/>
        <v>-6</v>
      </c>
      <c r="N425" s="253" t="e">
        <f t="shared" si="57"/>
        <v>#VALUE!</v>
      </c>
      <c r="O425" s="239"/>
    </row>
    <row r="426" spans="1:15" x14ac:dyDescent="0.2">
      <c r="A426" s="97"/>
      <c r="B426" s="148">
        <f t="shared" si="58"/>
        <v>365</v>
      </c>
      <c r="C426" s="150" t="e">
        <f t="shared" si="61"/>
        <v>#VALUE!</v>
      </c>
      <c r="D426" s="150" t="e">
        <f t="shared" si="59"/>
        <v>#VALUE!</v>
      </c>
      <c r="E426" s="150" t="e">
        <f t="shared" si="62"/>
        <v>#VALUE!</v>
      </c>
      <c r="F426" s="317" t="e">
        <f t="shared" si="60"/>
        <v>#VALUE!</v>
      </c>
      <c r="G426" s="318"/>
      <c r="H426" s="318"/>
      <c r="I426" s="283"/>
      <c r="J426" s="252"/>
      <c r="K426" s="240"/>
      <c r="L426" s="240"/>
      <c r="M426" s="240">
        <f t="shared" si="56"/>
        <v>-7</v>
      </c>
      <c r="N426" s="253" t="e">
        <f t="shared" si="57"/>
        <v>#VALUE!</v>
      </c>
      <c r="O426" s="239"/>
    </row>
    <row r="427" spans="1:15" x14ac:dyDescent="0.2">
      <c r="A427" s="97"/>
      <c r="B427" s="148">
        <f t="shared" si="58"/>
        <v>366</v>
      </c>
      <c r="C427" s="150" t="e">
        <f t="shared" si="61"/>
        <v>#VALUE!</v>
      </c>
      <c r="D427" s="150" t="e">
        <f t="shared" si="59"/>
        <v>#VALUE!</v>
      </c>
      <c r="E427" s="150" t="e">
        <f t="shared" si="62"/>
        <v>#VALUE!</v>
      </c>
      <c r="F427" s="317" t="e">
        <f t="shared" si="60"/>
        <v>#VALUE!</v>
      </c>
      <c r="G427" s="318"/>
      <c r="H427" s="318"/>
      <c r="I427" s="283"/>
      <c r="J427" s="252"/>
      <c r="K427" s="240"/>
      <c r="L427" s="240"/>
      <c r="M427" s="240">
        <f t="shared" si="56"/>
        <v>-8</v>
      </c>
      <c r="N427" s="253" t="e">
        <f t="shared" si="57"/>
        <v>#VALUE!</v>
      </c>
      <c r="O427" s="239"/>
    </row>
    <row r="428" spans="1:15" x14ac:dyDescent="0.2">
      <c r="A428" s="97"/>
      <c r="B428" s="148">
        <f t="shared" si="58"/>
        <v>367</v>
      </c>
      <c r="C428" s="150" t="e">
        <f t="shared" si="61"/>
        <v>#VALUE!</v>
      </c>
      <c r="D428" s="150" t="e">
        <f t="shared" si="59"/>
        <v>#VALUE!</v>
      </c>
      <c r="E428" s="150" t="e">
        <f t="shared" si="62"/>
        <v>#VALUE!</v>
      </c>
      <c r="F428" s="317" t="e">
        <f t="shared" si="60"/>
        <v>#VALUE!</v>
      </c>
      <c r="G428" s="318"/>
      <c r="H428" s="318"/>
      <c r="I428" s="283"/>
      <c r="J428" s="252"/>
      <c r="K428" s="240"/>
      <c r="L428" s="240"/>
      <c r="M428" s="240">
        <f t="shared" si="56"/>
        <v>-9</v>
      </c>
      <c r="N428" s="253" t="e">
        <f t="shared" si="57"/>
        <v>#VALUE!</v>
      </c>
      <c r="O428" s="239"/>
    </row>
    <row r="429" spans="1:15" x14ac:dyDescent="0.2">
      <c r="A429" s="97"/>
      <c r="B429" s="148">
        <f t="shared" si="58"/>
        <v>368</v>
      </c>
      <c r="C429" s="150" t="e">
        <f t="shared" si="61"/>
        <v>#VALUE!</v>
      </c>
      <c r="D429" s="150" t="e">
        <f t="shared" si="59"/>
        <v>#VALUE!</v>
      </c>
      <c r="E429" s="150" t="e">
        <f t="shared" si="62"/>
        <v>#VALUE!</v>
      </c>
      <c r="F429" s="317" t="e">
        <f t="shared" si="60"/>
        <v>#VALUE!</v>
      </c>
      <c r="G429" s="318"/>
      <c r="H429" s="318"/>
      <c r="I429" s="283"/>
      <c r="J429" s="252"/>
      <c r="K429" s="240"/>
      <c r="L429" s="240"/>
      <c r="M429" s="240">
        <f t="shared" si="56"/>
        <v>-10</v>
      </c>
      <c r="N429" s="253" t="e">
        <f t="shared" si="57"/>
        <v>#VALUE!</v>
      </c>
      <c r="O429" s="239"/>
    </row>
    <row r="430" spans="1:15" x14ac:dyDescent="0.2">
      <c r="A430" s="97"/>
      <c r="B430" s="148">
        <f t="shared" si="58"/>
        <v>369</v>
      </c>
      <c r="C430" s="150" t="e">
        <f t="shared" si="61"/>
        <v>#VALUE!</v>
      </c>
      <c r="D430" s="150" t="e">
        <f t="shared" si="59"/>
        <v>#VALUE!</v>
      </c>
      <c r="E430" s="150" t="e">
        <f t="shared" si="62"/>
        <v>#VALUE!</v>
      </c>
      <c r="F430" s="317" t="e">
        <f t="shared" si="60"/>
        <v>#VALUE!</v>
      </c>
      <c r="G430" s="318"/>
      <c r="H430" s="318"/>
      <c r="I430" s="283"/>
      <c r="J430" s="252"/>
      <c r="K430" s="240"/>
      <c r="L430" s="240"/>
      <c r="M430" s="240">
        <f t="shared" si="56"/>
        <v>-11</v>
      </c>
      <c r="N430" s="253" t="e">
        <f t="shared" si="57"/>
        <v>#VALUE!</v>
      </c>
      <c r="O430" s="239"/>
    </row>
    <row r="431" spans="1:15" x14ac:dyDescent="0.2">
      <c r="A431" s="97"/>
      <c r="B431" s="148">
        <f t="shared" si="58"/>
        <v>370</v>
      </c>
      <c r="C431" s="150" t="e">
        <f t="shared" si="61"/>
        <v>#VALUE!</v>
      </c>
      <c r="D431" s="150" t="e">
        <f t="shared" si="59"/>
        <v>#VALUE!</v>
      </c>
      <c r="E431" s="150" t="e">
        <f t="shared" si="62"/>
        <v>#VALUE!</v>
      </c>
      <c r="F431" s="317" t="e">
        <f t="shared" si="60"/>
        <v>#VALUE!</v>
      </c>
      <c r="G431" s="318"/>
      <c r="H431" s="318"/>
      <c r="I431" s="283"/>
      <c r="J431" s="252"/>
      <c r="K431" s="240"/>
      <c r="L431" s="240"/>
      <c r="M431" s="240">
        <f t="shared" si="56"/>
        <v>-12</v>
      </c>
      <c r="N431" s="253" t="e">
        <f t="shared" si="57"/>
        <v>#VALUE!</v>
      </c>
      <c r="O431" s="239"/>
    </row>
    <row r="432" spans="1:15" x14ac:dyDescent="0.2">
      <c r="A432" s="97"/>
      <c r="B432" s="148">
        <f t="shared" si="58"/>
        <v>371</v>
      </c>
      <c r="C432" s="150" t="e">
        <f t="shared" si="61"/>
        <v>#VALUE!</v>
      </c>
      <c r="D432" s="150" t="e">
        <f t="shared" si="59"/>
        <v>#VALUE!</v>
      </c>
      <c r="E432" s="150" t="e">
        <f t="shared" si="62"/>
        <v>#VALUE!</v>
      </c>
      <c r="F432" s="317" t="e">
        <f t="shared" si="60"/>
        <v>#VALUE!</v>
      </c>
      <c r="G432" s="318"/>
      <c r="H432" s="318"/>
      <c r="I432" s="283"/>
      <c r="J432" s="252"/>
      <c r="K432" s="240"/>
      <c r="L432" s="240"/>
      <c r="M432" s="240">
        <f t="shared" si="56"/>
        <v>-13</v>
      </c>
      <c r="N432" s="253" t="e">
        <f t="shared" si="57"/>
        <v>#VALUE!</v>
      </c>
      <c r="O432" s="239"/>
    </row>
    <row r="433" spans="1:15" x14ac:dyDescent="0.2">
      <c r="A433" s="97"/>
      <c r="B433" s="148">
        <f t="shared" si="58"/>
        <v>372</v>
      </c>
      <c r="C433" s="150" t="e">
        <f t="shared" si="61"/>
        <v>#VALUE!</v>
      </c>
      <c r="D433" s="150" t="e">
        <f t="shared" si="59"/>
        <v>#VALUE!</v>
      </c>
      <c r="E433" s="150" t="e">
        <f t="shared" si="62"/>
        <v>#VALUE!</v>
      </c>
      <c r="F433" s="317" t="e">
        <f t="shared" si="60"/>
        <v>#VALUE!</v>
      </c>
      <c r="G433" s="318"/>
      <c r="H433" s="318"/>
      <c r="I433" s="283"/>
      <c r="J433" s="252"/>
      <c r="K433" s="240"/>
      <c r="L433" s="240"/>
      <c r="M433" s="240">
        <f t="shared" si="56"/>
        <v>-14</v>
      </c>
      <c r="N433" s="253" t="e">
        <f t="shared" si="57"/>
        <v>#VALUE!</v>
      </c>
      <c r="O433" s="239"/>
    </row>
    <row r="434" spans="1:15" x14ac:dyDescent="0.2">
      <c r="A434" s="97"/>
      <c r="B434" s="148">
        <f t="shared" si="58"/>
        <v>373</v>
      </c>
      <c r="C434" s="150" t="e">
        <f t="shared" si="61"/>
        <v>#VALUE!</v>
      </c>
      <c r="D434" s="150" t="e">
        <f t="shared" si="59"/>
        <v>#VALUE!</v>
      </c>
      <c r="E434" s="150" t="e">
        <f t="shared" si="62"/>
        <v>#VALUE!</v>
      </c>
      <c r="F434" s="317" t="e">
        <f t="shared" si="60"/>
        <v>#VALUE!</v>
      </c>
      <c r="G434" s="318"/>
      <c r="H434" s="318"/>
      <c r="I434" s="283"/>
      <c r="J434" s="252"/>
      <c r="K434" s="240"/>
      <c r="L434" s="240"/>
      <c r="M434" s="240">
        <f t="shared" si="56"/>
        <v>-15</v>
      </c>
      <c r="N434" s="253" t="e">
        <f t="shared" si="57"/>
        <v>#VALUE!</v>
      </c>
      <c r="O434" s="239"/>
    </row>
    <row r="435" spans="1:15" x14ac:dyDescent="0.2">
      <c r="A435" s="97"/>
      <c r="B435" s="148">
        <f t="shared" si="58"/>
        <v>374</v>
      </c>
      <c r="C435" s="150" t="e">
        <f t="shared" si="61"/>
        <v>#VALUE!</v>
      </c>
      <c r="D435" s="150" t="e">
        <f t="shared" si="59"/>
        <v>#VALUE!</v>
      </c>
      <c r="E435" s="150" t="e">
        <f t="shared" si="62"/>
        <v>#VALUE!</v>
      </c>
      <c r="F435" s="317" t="e">
        <f t="shared" si="60"/>
        <v>#VALUE!</v>
      </c>
      <c r="G435" s="318"/>
      <c r="H435" s="318"/>
      <c r="I435" s="283"/>
      <c r="J435" s="252"/>
      <c r="K435" s="240"/>
      <c r="L435" s="240"/>
      <c r="M435" s="240">
        <f t="shared" ref="M435:M498" si="63">M434-1</f>
        <v>-16</v>
      </c>
      <c r="N435" s="253" t="e">
        <f t="shared" ref="N435:N498" si="64">N434</f>
        <v>#VALUE!</v>
      </c>
      <c r="O435" s="239"/>
    </row>
    <row r="436" spans="1:15" x14ac:dyDescent="0.2">
      <c r="A436" s="97"/>
      <c r="B436" s="148">
        <f t="shared" si="58"/>
        <v>375</v>
      </c>
      <c r="C436" s="150" t="e">
        <f t="shared" si="61"/>
        <v>#VALUE!</v>
      </c>
      <c r="D436" s="150" t="e">
        <f t="shared" si="59"/>
        <v>#VALUE!</v>
      </c>
      <c r="E436" s="150" t="e">
        <f t="shared" si="62"/>
        <v>#VALUE!</v>
      </c>
      <c r="F436" s="317" t="e">
        <f t="shared" si="60"/>
        <v>#VALUE!</v>
      </c>
      <c r="G436" s="318"/>
      <c r="H436" s="318"/>
      <c r="I436" s="283"/>
      <c r="J436" s="252"/>
      <c r="K436" s="240"/>
      <c r="L436" s="240"/>
      <c r="M436" s="240">
        <f t="shared" si="63"/>
        <v>-17</v>
      </c>
      <c r="N436" s="253" t="e">
        <f t="shared" si="64"/>
        <v>#VALUE!</v>
      </c>
      <c r="O436" s="239"/>
    </row>
    <row r="437" spans="1:15" x14ac:dyDescent="0.2">
      <c r="A437" s="97"/>
      <c r="B437" s="148">
        <f t="shared" si="58"/>
        <v>376</v>
      </c>
      <c r="C437" s="150" t="e">
        <f t="shared" si="61"/>
        <v>#VALUE!</v>
      </c>
      <c r="D437" s="150" t="e">
        <f t="shared" si="59"/>
        <v>#VALUE!</v>
      </c>
      <c r="E437" s="150" t="e">
        <f t="shared" si="62"/>
        <v>#VALUE!</v>
      </c>
      <c r="F437" s="317" t="e">
        <f t="shared" si="60"/>
        <v>#VALUE!</v>
      </c>
      <c r="G437" s="318"/>
      <c r="H437" s="318"/>
      <c r="I437" s="283"/>
      <c r="J437" s="252"/>
      <c r="K437" s="240"/>
      <c r="L437" s="240"/>
      <c r="M437" s="240">
        <f t="shared" si="63"/>
        <v>-18</v>
      </c>
      <c r="N437" s="253" t="e">
        <f t="shared" si="64"/>
        <v>#VALUE!</v>
      </c>
      <c r="O437" s="239"/>
    </row>
    <row r="438" spans="1:15" x14ac:dyDescent="0.2">
      <c r="A438" s="97"/>
      <c r="B438" s="148">
        <f t="shared" si="58"/>
        <v>377</v>
      </c>
      <c r="C438" s="150" t="e">
        <f t="shared" si="61"/>
        <v>#VALUE!</v>
      </c>
      <c r="D438" s="150" t="e">
        <f t="shared" si="59"/>
        <v>#VALUE!</v>
      </c>
      <c r="E438" s="150" t="e">
        <f t="shared" si="62"/>
        <v>#VALUE!</v>
      </c>
      <c r="F438" s="317" t="e">
        <f t="shared" si="60"/>
        <v>#VALUE!</v>
      </c>
      <c r="G438" s="318"/>
      <c r="H438" s="318"/>
      <c r="I438" s="283"/>
      <c r="J438" s="252"/>
      <c r="K438" s="240"/>
      <c r="L438" s="240"/>
      <c r="M438" s="240">
        <f t="shared" si="63"/>
        <v>-19</v>
      </c>
      <c r="N438" s="253" t="e">
        <f t="shared" si="64"/>
        <v>#VALUE!</v>
      </c>
      <c r="O438" s="239"/>
    </row>
    <row r="439" spans="1:15" x14ac:dyDescent="0.2">
      <c r="A439" s="97"/>
      <c r="B439" s="148">
        <f t="shared" si="58"/>
        <v>378</v>
      </c>
      <c r="C439" s="150" t="e">
        <f t="shared" si="61"/>
        <v>#VALUE!</v>
      </c>
      <c r="D439" s="150" t="e">
        <f t="shared" si="59"/>
        <v>#VALUE!</v>
      </c>
      <c r="E439" s="150" t="e">
        <f t="shared" si="62"/>
        <v>#VALUE!</v>
      </c>
      <c r="F439" s="317" t="e">
        <f t="shared" si="60"/>
        <v>#VALUE!</v>
      </c>
      <c r="G439" s="318"/>
      <c r="H439" s="318"/>
      <c r="I439" s="283"/>
      <c r="J439" s="252"/>
      <c r="K439" s="240"/>
      <c r="L439" s="240"/>
      <c r="M439" s="240">
        <f t="shared" si="63"/>
        <v>-20</v>
      </c>
      <c r="N439" s="253" t="e">
        <f t="shared" si="64"/>
        <v>#VALUE!</v>
      </c>
      <c r="O439" s="239"/>
    </row>
    <row r="440" spans="1:15" x14ac:dyDescent="0.2">
      <c r="A440" s="97"/>
      <c r="B440" s="148">
        <f t="shared" ref="B440:B503" si="65">B439+1</f>
        <v>379</v>
      </c>
      <c r="C440" s="150" t="e">
        <f t="shared" si="61"/>
        <v>#VALUE!</v>
      </c>
      <c r="D440" s="150" t="e">
        <f t="shared" si="59"/>
        <v>#VALUE!</v>
      </c>
      <c r="E440" s="150" t="e">
        <f t="shared" si="62"/>
        <v>#VALUE!</v>
      </c>
      <c r="F440" s="317" t="e">
        <f t="shared" si="60"/>
        <v>#VALUE!</v>
      </c>
      <c r="G440" s="318"/>
      <c r="H440" s="318"/>
      <c r="I440" s="283"/>
      <c r="J440" s="252"/>
      <c r="K440" s="240"/>
      <c r="L440" s="240"/>
      <c r="M440" s="240">
        <f t="shared" si="63"/>
        <v>-21</v>
      </c>
      <c r="N440" s="253" t="e">
        <f t="shared" si="64"/>
        <v>#VALUE!</v>
      </c>
      <c r="O440" s="239"/>
    </row>
    <row r="441" spans="1:15" x14ac:dyDescent="0.2">
      <c r="A441" s="97"/>
      <c r="B441" s="148">
        <f t="shared" si="65"/>
        <v>380</v>
      </c>
      <c r="C441" s="150" t="e">
        <f t="shared" si="61"/>
        <v>#VALUE!</v>
      </c>
      <c r="D441" s="150" t="e">
        <f t="shared" si="59"/>
        <v>#VALUE!</v>
      </c>
      <c r="E441" s="150" t="e">
        <f t="shared" si="62"/>
        <v>#VALUE!</v>
      </c>
      <c r="F441" s="317" t="e">
        <f t="shared" si="60"/>
        <v>#VALUE!</v>
      </c>
      <c r="G441" s="318"/>
      <c r="H441" s="318"/>
      <c r="I441" s="283"/>
      <c r="J441" s="252"/>
      <c r="K441" s="240"/>
      <c r="L441" s="240"/>
      <c r="M441" s="240">
        <f t="shared" si="63"/>
        <v>-22</v>
      </c>
      <c r="N441" s="253" t="e">
        <f t="shared" si="64"/>
        <v>#VALUE!</v>
      </c>
      <c r="O441" s="239"/>
    </row>
    <row r="442" spans="1:15" x14ac:dyDescent="0.2">
      <c r="A442" s="97"/>
      <c r="B442" s="148">
        <f t="shared" si="65"/>
        <v>381</v>
      </c>
      <c r="C442" s="150" t="e">
        <f t="shared" si="61"/>
        <v>#VALUE!</v>
      </c>
      <c r="D442" s="150" t="e">
        <f t="shared" si="59"/>
        <v>#VALUE!</v>
      </c>
      <c r="E442" s="150" t="e">
        <f t="shared" si="62"/>
        <v>#VALUE!</v>
      </c>
      <c r="F442" s="317" t="e">
        <f t="shared" si="60"/>
        <v>#VALUE!</v>
      </c>
      <c r="G442" s="318"/>
      <c r="H442" s="318"/>
      <c r="I442" s="283"/>
      <c r="J442" s="252"/>
      <c r="K442" s="240"/>
      <c r="L442" s="240"/>
      <c r="M442" s="240">
        <f t="shared" si="63"/>
        <v>-23</v>
      </c>
      <c r="N442" s="253" t="e">
        <f t="shared" si="64"/>
        <v>#VALUE!</v>
      </c>
      <c r="O442" s="239"/>
    </row>
    <row r="443" spans="1:15" x14ac:dyDescent="0.2">
      <c r="A443" s="97"/>
      <c r="B443" s="148">
        <f t="shared" si="65"/>
        <v>382</v>
      </c>
      <c r="C443" s="150" t="e">
        <f t="shared" si="61"/>
        <v>#VALUE!</v>
      </c>
      <c r="D443" s="150" t="e">
        <f t="shared" si="59"/>
        <v>#VALUE!</v>
      </c>
      <c r="E443" s="150" t="e">
        <f t="shared" si="62"/>
        <v>#VALUE!</v>
      </c>
      <c r="F443" s="317" t="e">
        <f t="shared" si="60"/>
        <v>#VALUE!</v>
      </c>
      <c r="G443" s="318"/>
      <c r="H443" s="318"/>
      <c r="I443" s="283"/>
      <c r="J443" s="252"/>
      <c r="K443" s="240"/>
      <c r="L443" s="240"/>
      <c r="M443" s="240">
        <f t="shared" si="63"/>
        <v>-24</v>
      </c>
      <c r="N443" s="253" t="e">
        <f t="shared" si="64"/>
        <v>#VALUE!</v>
      </c>
      <c r="O443" s="239"/>
    </row>
    <row r="444" spans="1:15" x14ac:dyDescent="0.2">
      <c r="A444" s="97"/>
      <c r="B444" s="148">
        <f t="shared" si="65"/>
        <v>383</v>
      </c>
      <c r="C444" s="150" t="e">
        <f t="shared" si="61"/>
        <v>#VALUE!</v>
      </c>
      <c r="D444" s="150" t="e">
        <f t="shared" si="59"/>
        <v>#VALUE!</v>
      </c>
      <c r="E444" s="150" t="e">
        <f t="shared" si="62"/>
        <v>#VALUE!</v>
      </c>
      <c r="F444" s="317" t="e">
        <f t="shared" si="60"/>
        <v>#VALUE!</v>
      </c>
      <c r="G444" s="318"/>
      <c r="H444" s="318"/>
      <c r="I444" s="283"/>
      <c r="J444" s="252"/>
      <c r="K444" s="240"/>
      <c r="L444" s="240"/>
      <c r="M444" s="240">
        <f t="shared" si="63"/>
        <v>-25</v>
      </c>
      <c r="N444" s="253" t="e">
        <f t="shared" si="64"/>
        <v>#VALUE!</v>
      </c>
      <c r="O444" s="239"/>
    </row>
    <row r="445" spans="1:15" x14ac:dyDescent="0.2">
      <c r="A445" s="97"/>
      <c r="B445" s="148">
        <f t="shared" si="65"/>
        <v>384</v>
      </c>
      <c r="C445" s="150" t="e">
        <f t="shared" si="61"/>
        <v>#VALUE!</v>
      </c>
      <c r="D445" s="150" t="e">
        <f t="shared" si="59"/>
        <v>#VALUE!</v>
      </c>
      <c r="E445" s="150" t="e">
        <f t="shared" si="62"/>
        <v>#VALUE!</v>
      </c>
      <c r="F445" s="317" t="e">
        <f t="shared" si="60"/>
        <v>#VALUE!</v>
      </c>
      <c r="G445" s="318"/>
      <c r="H445" s="318"/>
      <c r="I445" s="283"/>
      <c r="J445" s="252"/>
      <c r="K445" s="240"/>
      <c r="L445" s="240"/>
      <c r="M445" s="240">
        <f t="shared" si="63"/>
        <v>-26</v>
      </c>
      <c r="N445" s="253" t="e">
        <f t="shared" si="64"/>
        <v>#VALUE!</v>
      </c>
      <c r="O445" s="239"/>
    </row>
    <row r="446" spans="1:15" x14ac:dyDescent="0.2">
      <c r="A446" s="97"/>
      <c r="B446" s="148">
        <f t="shared" si="65"/>
        <v>385</v>
      </c>
      <c r="C446" s="150" t="e">
        <f t="shared" si="61"/>
        <v>#VALUE!</v>
      </c>
      <c r="D446" s="150" t="e">
        <f t="shared" ref="D446:D509" si="66">C446*N441</f>
        <v>#VALUE!</v>
      </c>
      <c r="E446" s="150" t="e">
        <f t="shared" si="62"/>
        <v>#VALUE!</v>
      </c>
      <c r="F446" s="317" t="e">
        <f t="shared" si="60"/>
        <v>#VALUE!</v>
      </c>
      <c r="G446" s="318"/>
      <c r="H446" s="318"/>
      <c r="I446" s="283"/>
      <c r="J446" s="252"/>
      <c r="K446" s="240"/>
      <c r="L446" s="240"/>
      <c r="M446" s="240">
        <f t="shared" si="63"/>
        <v>-27</v>
      </c>
      <c r="N446" s="253" t="e">
        <f t="shared" si="64"/>
        <v>#VALUE!</v>
      </c>
      <c r="O446" s="239"/>
    </row>
    <row r="447" spans="1:15" x14ac:dyDescent="0.2">
      <c r="A447" s="97"/>
      <c r="B447" s="148">
        <f t="shared" si="65"/>
        <v>386</v>
      </c>
      <c r="C447" s="150" t="e">
        <f t="shared" si="61"/>
        <v>#VALUE!</v>
      </c>
      <c r="D447" s="150" t="e">
        <f t="shared" si="66"/>
        <v>#VALUE!</v>
      </c>
      <c r="E447" s="150" t="e">
        <f t="shared" si="62"/>
        <v>#VALUE!</v>
      </c>
      <c r="F447" s="317" t="e">
        <f t="shared" si="60"/>
        <v>#VALUE!</v>
      </c>
      <c r="G447" s="318"/>
      <c r="H447" s="318"/>
      <c r="I447" s="283"/>
      <c r="J447" s="252"/>
      <c r="K447" s="240"/>
      <c r="L447" s="240"/>
      <c r="M447" s="240">
        <f t="shared" si="63"/>
        <v>-28</v>
      </c>
      <c r="N447" s="253" t="e">
        <f t="shared" si="64"/>
        <v>#VALUE!</v>
      </c>
      <c r="O447" s="239"/>
    </row>
    <row r="448" spans="1:15" x14ac:dyDescent="0.2">
      <c r="A448" s="97"/>
      <c r="B448" s="148">
        <f t="shared" si="65"/>
        <v>387</v>
      </c>
      <c r="C448" s="150" t="e">
        <f t="shared" si="61"/>
        <v>#VALUE!</v>
      </c>
      <c r="D448" s="150" t="e">
        <f t="shared" si="66"/>
        <v>#VALUE!</v>
      </c>
      <c r="E448" s="150" t="e">
        <f t="shared" si="62"/>
        <v>#VALUE!</v>
      </c>
      <c r="F448" s="317" t="e">
        <f t="shared" si="60"/>
        <v>#VALUE!</v>
      </c>
      <c r="G448" s="318"/>
      <c r="H448" s="318"/>
      <c r="I448" s="283"/>
      <c r="J448" s="252"/>
      <c r="K448" s="240"/>
      <c r="L448" s="240"/>
      <c r="M448" s="240">
        <f t="shared" si="63"/>
        <v>-29</v>
      </c>
      <c r="N448" s="253" t="e">
        <f t="shared" si="64"/>
        <v>#VALUE!</v>
      </c>
      <c r="O448" s="239"/>
    </row>
    <row r="449" spans="1:15" x14ac:dyDescent="0.2">
      <c r="A449" s="97"/>
      <c r="B449" s="148">
        <f t="shared" si="65"/>
        <v>388</v>
      </c>
      <c r="C449" s="150" t="e">
        <f t="shared" si="61"/>
        <v>#VALUE!</v>
      </c>
      <c r="D449" s="150" t="e">
        <f t="shared" si="66"/>
        <v>#VALUE!</v>
      </c>
      <c r="E449" s="150" t="e">
        <f t="shared" si="62"/>
        <v>#VALUE!</v>
      </c>
      <c r="F449" s="317" t="e">
        <f t="shared" ref="F449:F512" si="67">IF(C449&lt;=E448,C449+D449,IF($M$50=1,C449*(N444/(1-(1+N444)^-(M444-0))),$C$54*($N$57/(1-(1+$N$57)^-($M$57-0)))))</f>
        <v>#VALUE!</v>
      </c>
      <c r="G449" s="318"/>
      <c r="H449" s="318"/>
      <c r="I449" s="283"/>
      <c r="J449" s="252"/>
      <c r="K449" s="240"/>
      <c r="L449" s="240"/>
      <c r="M449" s="240">
        <f t="shared" si="63"/>
        <v>-30</v>
      </c>
      <c r="N449" s="253" t="e">
        <f t="shared" si="64"/>
        <v>#VALUE!</v>
      </c>
      <c r="O449" s="239"/>
    </row>
    <row r="450" spans="1:15" x14ac:dyDescent="0.2">
      <c r="A450" s="97"/>
      <c r="B450" s="148">
        <f t="shared" si="65"/>
        <v>389</v>
      </c>
      <c r="C450" s="150" t="e">
        <f t="shared" ref="C450:C513" si="68">IF(OR(C449&lt;0,C449&lt;F449),0,(IF(I449=0,C449-E449,C449-I449-E449)))</f>
        <v>#VALUE!</v>
      </c>
      <c r="D450" s="150" t="e">
        <f t="shared" si="66"/>
        <v>#VALUE!</v>
      </c>
      <c r="E450" s="150" t="e">
        <f t="shared" ref="E450:E513" si="69">IF(C450&lt;=E449,C450,F450-D450)</f>
        <v>#VALUE!</v>
      </c>
      <c r="F450" s="317" t="e">
        <f t="shared" si="67"/>
        <v>#VALUE!</v>
      </c>
      <c r="G450" s="318"/>
      <c r="H450" s="318"/>
      <c r="I450" s="283"/>
      <c r="J450" s="252"/>
      <c r="K450" s="240"/>
      <c r="L450" s="240"/>
      <c r="M450" s="240">
        <f t="shared" si="63"/>
        <v>-31</v>
      </c>
      <c r="N450" s="253" t="e">
        <f t="shared" si="64"/>
        <v>#VALUE!</v>
      </c>
      <c r="O450" s="239"/>
    </row>
    <row r="451" spans="1:15" x14ac:dyDescent="0.2">
      <c r="A451" s="97"/>
      <c r="B451" s="148">
        <f t="shared" si="65"/>
        <v>390</v>
      </c>
      <c r="C451" s="150" t="e">
        <f t="shared" si="68"/>
        <v>#VALUE!</v>
      </c>
      <c r="D451" s="150" t="e">
        <f t="shared" si="66"/>
        <v>#VALUE!</v>
      </c>
      <c r="E451" s="150" t="e">
        <f t="shared" si="69"/>
        <v>#VALUE!</v>
      </c>
      <c r="F451" s="317" t="e">
        <f t="shared" si="67"/>
        <v>#VALUE!</v>
      </c>
      <c r="G451" s="318"/>
      <c r="H451" s="318"/>
      <c r="I451" s="283"/>
      <c r="J451" s="252"/>
      <c r="K451" s="240"/>
      <c r="L451" s="240"/>
      <c r="M451" s="240">
        <f t="shared" si="63"/>
        <v>-32</v>
      </c>
      <c r="N451" s="253" t="e">
        <f t="shared" si="64"/>
        <v>#VALUE!</v>
      </c>
      <c r="O451" s="239"/>
    </row>
    <row r="452" spans="1:15" x14ac:dyDescent="0.2">
      <c r="A452" s="97"/>
      <c r="B452" s="148">
        <f t="shared" si="65"/>
        <v>391</v>
      </c>
      <c r="C452" s="150" t="e">
        <f t="shared" si="68"/>
        <v>#VALUE!</v>
      </c>
      <c r="D452" s="150" t="e">
        <f t="shared" si="66"/>
        <v>#VALUE!</v>
      </c>
      <c r="E452" s="150" t="e">
        <f t="shared" si="69"/>
        <v>#VALUE!</v>
      </c>
      <c r="F452" s="317" t="e">
        <f t="shared" si="67"/>
        <v>#VALUE!</v>
      </c>
      <c r="G452" s="318"/>
      <c r="H452" s="318"/>
      <c r="I452" s="283"/>
      <c r="J452" s="252"/>
      <c r="K452" s="240"/>
      <c r="L452" s="240"/>
      <c r="M452" s="240">
        <f t="shared" si="63"/>
        <v>-33</v>
      </c>
      <c r="N452" s="253" t="e">
        <f t="shared" si="64"/>
        <v>#VALUE!</v>
      </c>
      <c r="O452" s="239"/>
    </row>
    <row r="453" spans="1:15" x14ac:dyDescent="0.2">
      <c r="A453" s="97"/>
      <c r="B453" s="148">
        <f t="shared" si="65"/>
        <v>392</v>
      </c>
      <c r="C453" s="150" t="e">
        <f t="shared" si="68"/>
        <v>#VALUE!</v>
      </c>
      <c r="D453" s="150" t="e">
        <f t="shared" si="66"/>
        <v>#VALUE!</v>
      </c>
      <c r="E453" s="150" t="e">
        <f t="shared" si="69"/>
        <v>#VALUE!</v>
      </c>
      <c r="F453" s="317" t="e">
        <f t="shared" si="67"/>
        <v>#VALUE!</v>
      </c>
      <c r="G453" s="318"/>
      <c r="H453" s="318"/>
      <c r="I453" s="283"/>
      <c r="J453" s="252"/>
      <c r="K453" s="240"/>
      <c r="L453" s="240"/>
      <c r="M453" s="240">
        <f t="shared" si="63"/>
        <v>-34</v>
      </c>
      <c r="N453" s="253" t="e">
        <f t="shared" si="64"/>
        <v>#VALUE!</v>
      </c>
      <c r="O453" s="239"/>
    </row>
    <row r="454" spans="1:15" x14ac:dyDescent="0.2">
      <c r="A454" s="97"/>
      <c r="B454" s="148">
        <f t="shared" si="65"/>
        <v>393</v>
      </c>
      <c r="C454" s="150" t="e">
        <f t="shared" si="68"/>
        <v>#VALUE!</v>
      </c>
      <c r="D454" s="150" t="e">
        <f t="shared" si="66"/>
        <v>#VALUE!</v>
      </c>
      <c r="E454" s="150" t="e">
        <f t="shared" si="69"/>
        <v>#VALUE!</v>
      </c>
      <c r="F454" s="317" t="e">
        <f t="shared" si="67"/>
        <v>#VALUE!</v>
      </c>
      <c r="G454" s="318"/>
      <c r="H454" s="318"/>
      <c r="I454" s="283"/>
      <c r="J454" s="252"/>
      <c r="K454" s="240"/>
      <c r="L454" s="240"/>
      <c r="M454" s="240">
        <f t="shared" si="63"/>
        <v>-35</v>
      </c>
      <c r="N454" s="253" t="e">
        <f t="shared" si="64"/>
        <v>#VALUE!</v>
      </c>
      <c r="O454" s="239"/>
    </row>
    <row r="455" spans="1:15" x14ac:dyDescent="0.2">
      <c r="A455" s="97"/>
      <c r="B455" s="148">
        <f t="shared" si="65"/>
        <v>394</v>
      </c>
      <c r="C455" s="150" t="e">
        <f t="shared" si="68"/>
        <v>#VALUE!</v>
      </c>
      <c r="D455" s="150" t="e">
        <f t="shared" si="66"/>
        <v>#VALUE!</v>
      </c>
      <c r="E455" s="150" t="e">
        <f t="shared" si="69"/>
        <v>#VALUE!</v>
      </c>
      <c r="F455" s="317" t="e">
        <f t="shared" si="67"/>
        <v>#VALUE!</v>
      </c>
      <c r="G455" s="318"/>
      <c r="H455" s="318"/>
      <c r="I455" s="283"/>
      <c r="J455" s="252"/>
      <c r="K455" s="240"/>
      <c r="L455" s="240"/>
      <c r="M455" s="240">
        <f t="shared" si="63"/>
        <v>-36</v>
      </c>
      <c r="N455" s="253" t="e">
        <f t="shared" si="64"/>
        <v>#VALUE!</v>
      </c>
      <c r="O455" s="239"/>
    </row>
    <row r="456" spans="1:15" x14ac:dyDescent="0.2">
      <c r="A456" s="97"/>
      <c r="B456" s="148">
        <f t="shared" si="65"/>
        <v>395</v>
      </c>
      <c r="C456" s="150" t="e">
        <f t="shared" si="68"/>
        <v>#VALUE!</v>
      </c>
      <c r="D456" s="150" t="e">
        <f t="shared" si="66"/>
        <v>#VALUE!</v>
      </c>
      <c r="E456" s="150" t="e">
        <f t="shared" si="69"/>
        <v>#VALUE!</v>
      </c>
      <c r="F456" s="317" t="e">
        <f t="shared" si="67"/>
        <v>#VALUE!</v>
      </c>
      <c r="G456" s="318"/>
      <c r="H456" s="318"/>
      <c r="I456" s="283"/>
      <c r="J456" s="252"/>
      <c r="K456" s="240"/>
      <c r="L456" s="240"/>
      <c r="M456" s="240">
        <f t="shared" si="63"/>
        <v>-37</v>
      </c>
      <c r="N456" s="253" t="e">
        <f t="shared" si="64"/>
        <v>#VALUE!</v>
      </c>
      <c r="O456" s="239"/>
    </row>
    <row r="457" spans="1:15" x14ac:dyDescent="0.2">
      <c r="A457" s="97"/>
      <c r="B457" s="148">
        <f t="shared" si="65"/>
        <v>396</v>
      </c>
      <c r="C457" s="150" t="e">
        <f t="shared" si="68"/>
        <v>#VALUE!</v>
      </c>
      <c r="D457" s="150" t="e">
        <f t="shared" si="66"/>
        <v>#VALUE!</v>
      </c>
      <c r="E457" s="150" t="e">
        <f t="shared" si="69"/>
        <v>#VALUE!</v>
      </c>
      <c r="F457" s="317" t="e">
        <f t="shared" si="67"/>
        <v>#VALUE!</v>
      </c>
      <c r="G457" s="318"/>
      <c r="H457" s="318"/>
      <c r="I457" s="283"/>
      <c r="J457" s="252"/>
      <c r="K457" s="240"/>
      <c r="L457" s="240"/>
      <c r="M457" s="240">
        <f t="shared" si="63"/>
        <v>-38</v>
      </c>
      <c r="N457" s="253" t="e">
        <f t="shared" si="64"/>
        <v>#VALUE!</v>
      </c>
      <c r="O457" s="239"/>
    </row>
    <row r="458" spans="1:15" x14ac:dyDescent="0.2">
      <c r="A458" s="97"/>
      <c r="B458" s="148">
        <f t="shared" si="65"/>
        <v>397</v>
      </c>
      <c r="C458" s="150" t="e">
        <f t="shared" si="68"/>
        <v>#VALUE!</v>
      </c>
      <c r="D458" s="150" t="e">
        <f t="shared" si="66"/>
        <v>#VALUE!</v>
      </c>
      <c r="E458" s="150" t="e">
        <f t="shared" si="69"/>
        <v>#VALUE!</v>
      </c>
      <c r="F458" s="317" t="e">
        <f t="shared" si="67"/>
        <v>#VALUE!</v>
      </c>
      <c r="G458" s="318"/>
      <c r="H458" s="318"/>
      <c r="I458" s="283"/>
      <c r="J458" s="252"/>
      <c r="K458" s="240"/>
      <c r="L458" s="240"/>
      <c r="M458" s="240">
        <f t="shared" si="63"/>
        <v>-39</v>
      </c>
      <c r="N458" s="253" t="e">
        <f t="shared" si="64"/>
        <v>#VALUE!</v>
      </c>
      <c r="O458" s="239"/>
    </row>
    <row r="459" spans="1:15" x14ac:dyDescent="0.2">
      <c r="A459" s="97"/>
      <c r="B459" s="148">
        <f t="shared" si="65"/>
        <v>398</v>
      </c>
      <c r="C459" s="150" t="e">
        <f t="shared" si="68"/>
        <v>#VALUE!</v>
      </c>
      <c r="D459" s="150" t="e">
        <f t="shared" si="66"/>
        <v>#VALUE!</v>
      </c>
      <c r="E459" s="150" t="e">
        <f t="shared" si="69"/>
        <v>#VALUE!</v>
      </c>
      <c r="F459" s="317" t="e">
        <f t="shared" si="67"/>
        <v>#VALUE!</v>
      </c>
      <c r="G459" s="318"/>
      <c r="H459" s="318"/>
      <c r="I459" s="283"/>
      <c r="J459" s="252"/>
      <c r="K459" s="240"/>
      <c r="L459" s="240"/>
      <c r="M459" s="240">
        <f t="shared" si="63"/>
        <v>-40</v>
      </c>
      <c r="N459" s="253" t="e">
        <f t="shared" si="64"/>
        <v>#VALUE!</v>
      </c>
      <c r="O459" s="239"/>
    </row>
    <row r="460" spans="1:15" x14ac:dyDescent="0.2">
      <c r="A460" s="97"/>
      <c r="B460" s="148">
        <f t="shared" si="65"/>
        <v>399</v>
      </c>
      <c r="C460" s="150" t="e">
        <f t="shared" si="68"/>
        <v>#VALUE!</v>
      </c>
      <c r="D460" s="150" t="e">
        <f t="shared" si="66"/>
        <v>#VALUE!</v>
      </c>
      <c r="E460" s="150" t="e">
        <f t="shared" si="69"/>
        <v>#VALUE!</v>
      </c>
      <c r="F460" s="317" t="e">
        <f t="shared" si="67"/>
        <v>#VALUE!</v>
      </c>
      <c r="G460" s="318"/>
      <c r="H460" s="318"/>
      <c r="I460" s="283"/>
      <c r="J460" s="252"/>
      <c r="K460" s="240"/>
      <c r="L460" s="240"/>
      <c r="M460" s="240">
        <f t="shared" si="63"/>
        <v>-41</v>
      </c>
      <c r="N460" s="253" t="e">
        <f t="shared" si="64"/>
        <v>#VALUE!</v>
      </c>
      <c r="O460" s="239"/>
    </row>
    <row r="461" spans="1:15" x14ac:dyDescent="0.2">
      <c r="A461" s="97"/>
      <c r="B461" s="148">
        <f t="shared" si="65"/>
        <v>400</v>
      </c>
      <c r="C461" s="150" t="e">
        <f t="shared" si="68"/>
        <v>#VALUE!</v>
      </c>
      <c r="D461" s="150" t="e">
        <f t="shared" si="66"/>
        <v>#VALUE!</v>
      </c>
      <c r="E461" s="150" t="e">
        <f t="shared" si="69"/>
        <v>#VALUE!</v>
      </c>
      <c r="F461" s="317" t="e">
        <f t="shared" si="67"/>
        <v>#VALUE!</v>
      </c>
      <c r="G461" s="318"/>
      <c r="H461" s="318"/>
      <c r="I461" s="283"/>
      <c r="J461" s="252"/>
      <c r="K461" s="240"/>
      <c r="L461" s="240"/>
      <c r="M461" s="240">
        <f t="shared" si="63"/>
        <v>-42</v>
      </c>
      <c r="N461" s="253" t="e">
        <f t="shared" si="64"/>
        <v>#VALUE!</v>
      </c>
      <c r="O461" s="239"/>
    </row>
    <row r="462" spans="1:15" x14ac:dyDescent="0.2">
      <c r="A462" s="97"/>
      <c r="B462" s="148">
        <f t="shared" si="65"/>
        <v>401</v>
      </c>
      <c r="C462" s="150" t="e">
        <f t="shared" si="68"/>
        <v>#VALUE!</v>
      </c>
      <c r="D462" s="150" t="e">
        <f t="shared" si="66"/>
        <v>#VALUE!</v>
      </c>
      <c r="E462" s="150" t="e">
        <f t="shared" si="69"/>
        <v>#VALUE!</v>
      </c>
      <c r="F462" s="317" t="e">
        <f t="shared" si="67"/>
        <v>#VALUE!</v>
      </c>
      <c r="G462" s="318"/>
      <c r="H462" s="318"/>
      <c r="I462" s="283"/>
      <c r="J462" s="252"/>
      <c r="K462" s="240"/>
      <c r="L462" s="240"/>
      <c r="M462" s="240">
        <f t="shared" si="63"/>
        <v>-43</v>
      </c>
      <c r="N462" s="253" t="e">
        <f t="shared" si="64"/>
        <v>#VALUE!</v>
      </c>
      <c r="O462" s="239"/>
    </row>
    <row r="463" spans="1:15" x14ac:dyDescent="0.2">
      <c r="A463" s="97"/>
      <c r="B463" s="148">
        <f t="shared" si="65"/>
        <v>402</v>
      </c>
      <c r="C463" s="150" t="e">
        <f t="shared" si="68"/>
        <v>#VALUE!</v>
      </c>
      <c r="D463" s="150" t="e">
        <f t="shared" si="66"/>
        <v>#VALUE!</v>
      </c>
      <c r="E463" s="150" t="e">
        <f t="shared" si="69"/>
        <v>#VALUE!</v>
      </c>
      <c r="F463" s="317" t="e">
        <f t="shared" si="67"/>
        <v>#VALUE!</v>
      </c>
      <c r="G463" s="318"/>
      <c r="H463" s="318"/>
      <c r="I463" s="283"/>
      <c r="J463" s="252"/>
      <c r="K463" s="240"/>
      <c r="L463" s="240"/>
      <c r="M463" s="240">
        <f t="shared" si="63"/>
        <v>-44</v>
      </c>
      <c r="N463" s="253" t="e">
        <f t="shared" si="64"/>
        <v>#VALUE!</v>
      </c>
      <c r="O463" s="239"/>
    </row>
    <row r="464" spans="1:15" x14ac:dyDescent="0.2">
      <c r="A464" s="97"/>
      <c r="B464" s="148">
        <f t="shared" si="65"/>
        <v>403</v>
      </c>
      <c r="C464" s="150" t="e">
        <f t="shared" si="68"/>
        <v>#VALUE!</v>
      </c>
      <c r="D464" s="150" t="e">
        <f t="shared" si="66"/>
        <v>#VALUE!</v>
      </c>
      <c r="E464" s="150" t="e">
        <f t="shared" si="69"/>
        <v>#VALUE!</v>
      </c>
      <c r="F464" s="317" t="e">
        <f t="shared" si="67"/>
        <v>#VALUE!</v>
      </c>
      <c r="G464" s="318"/>
      <c r="H464" s="318"/>
      <c r="I464" s="283"/>
      <c r="J464" s="252"/>
      <c r="K464" s="240"/>
      <c r="L464" s="240"/>
      <c r="M464" s="240">
        <f t="shared" si="63"/>
        <v>-45</v>
      </c>
      <c r="N464" s="253" t="e">
        <f t="shared" si="64"/>
        <v>#VALUE!</v>
      </c>
      <c r="O464" s="239"/>
    </row>
    <row r="465" spans="1:15" x14ac:dyDescent="0.2">
      <c r="A465" s="97"/>
      <c r="B465" s="148">
        <f t="shared" si="65"/>
        <v>404</v>
      </c>
      <c r="C465" s="150" t="e">
        <f t="shared" si="68"/>
        <v>#VALUE!</v>
      </c>
      <c r="D465" s="150" t="e">
        <f t="shared" si="66"/>
        <v>#VALUE!</v>
      </c>
      <c r="E465" s="150" t="e">
        <f t="shared" si="69"/>
        <v>#VALUE!</v>
      </c>
      <c r="F465" s="317" t="e">
        <f t="shared" si="67"/>
        <v>#VALUE!</v>
      </c>
      <c r="G465" s="318"/>
      <c r="H465" s="318"/>
      <c r="I465" s="283"/>
      <c r="J465" s="252"/>
      <c r="K465" s="240"/>
      <c r="L465" s="240"/>
      <c r="M465" s="240">
        <f t="shared" si="63"/>
        <v>-46</v>
      </c>
      <c r="N465" s="253" t="e">
        <f t="shared" si="64"/>
        <v>#VALUE!</v>
      </c>
      <c r="O465" s="239"/>
    </row>
    <row r="466" spans="1:15" x14ac:dyDescent="0.2">
      <c r="A466" s="97"/>
      <c r="B466" s="148">
        <f t="shared" si="65"/>
        <v>405</v>
      </c>
      <c r="C466" s="150" t="e">
        <f t="shared" si="68"/>
        <v>#VALUE!</v>
      </c>
      <c r="D466" s="150" t="e">
        <f t="shared" si="66"/>
        <v>#VALUE!</v>
      </c>
      <c r="E466" s="150" t="e">
        <f t="shared" si="69"/>
        <v>#VALUE!</v>
      </c>
      <c r="F466" s="317" t="e">
        <f t="shared" si="67"/>
        <v>#VALUE!</v>
      </c>
      <c r="G466" s="318"/>
      <c r="H466" s="318"/>
      <c r="I466" s="283"/>
      <c r="J466" s="252"/>
      <c r="K466" s="240"/>
      <c r="L466" s="240"/>
      <c r="M466" s="240">
        <f t="shared" si="63"/>
        <v>-47</v>
      </c>
      <c r="N466" s="253" t="e">
        <f t="shared" si="64"/>
        <v>#VALUE!</v>
      </c>
      <c r="O466" s="239"/>
    </row>
    <row r="467" spans="1:15" x14ac:dyDescent="0.2">
      <c r="A467" s="97"/>
      <c r="B467" s="148">
        <f t="shared" si="65"/>
        <v>406</v>
      </c>
      <c r="C467" s="150" t="e">
        <f t="shared" si="68"/>
        <v>#VALUE!</v>
      </c>
      <c r="D467" s="150" t="e">
        <f t="shared" si="66"/>
        <v>#VALUE!</v>
      </c>
      <c r="E467" s="150" t="e">
        <f t="shared" si="69"/>
        <v>#VALUE!</v>
      </c>
      <c r="F467" s="317" t="e">
        <f t="shared" si="67"/>
        <v>#VALUE!</v>
      </c>
      <c r="G467" s="318"/>
      <c r="H467" s="318"/>
      <c r="I467" s="283"/>
      <c r="J467" s="252"/>
      <c r="K467" s="240"/>
      <c r="L467" s="240"/>
      <c r="M467" s="240">
        <f t="shared" si="63"/>
        <v>-48</v>
      </c>
      <c r="N467" s="253" t="e">
        <f t="shared" si="64"/>
        <v>#VALUE!</v>
      </c>
      <c r="O467" s="239"/>
    </row>
    <row r="468" spans="1:15" x14ac:dyDescent="0.2">
      <c r="A468" s="97"/>
      <c r="B468" s="148">
        <f t="shared" si="65"/>
        <v>407</v>
      </c>
      <c r="C468" s="150" t="e">
        <f t="shared" si="68"/>
        <v>#VALUE!</v>
      </c>
      <c r="D468" s="150" t="e">
        <f t="shared" si="66"/>
        <v>#VALUE!</v>
      </c>
      <c r="E468" s="150" t="e">
        <f t="shared" si="69"/>
        <v>#VALUE!</v>
      </c>
      <c r="F468" s="317" t="e">
        <f t="shared" si="67"/>
        <v>#VALUE!</v>
      </c>
      <c r="G468" s="318"/>
      <c r="H468" s="318"/>
      <c r="I468" s="283"/>
      <c r="J468" s="252"/>
      <c r="K468" s="240"/>
      <c r="L468" s="240"/>
      <c r="M468" s="240">
        <f t="shared" si="63"/>
        <v>-49</v>
      </c>
      <c r="N468" s="253" t="e">
        <f t="shared" si="64"/>
        <v>#VALUE!</v>
      </c>
      <c r="O468" s="239"/>
    </row>
    <row r="469" spans="1:15" x14ac:dyDescent="0.2">
      <c r="A469" s="97"/>
      <c r="B469" s="148">
        <f t="shared" si="65"/>
        <v>408</v>
      </c>
      <c r="C469" s="150" t="e">
        <f t="shared" si="68"/>
        <v>#VALUE!</v>
      </c>
      <c r="D469" s="150" t="e">
        <f t="shared" si="66"/>
        <v>#VALUE!</v>
      </c>
      <c r="E469" s="150" t="e">
        <f t="shared" si="69"/>
        <v>#VALUE!</v>
      </c>
      <c r="F469" s="317" t="e">
        <f t="shared" si="67"/>
        <v>#VALUE!</v>
      </c>
      <c r="G469" s="318"/>
      <c r="H469" s="318"/>
      <c r="I469" s="283"/>
      <c r="J469" s="252"/>
      <c r="K469" s="240"/>
      <c r="L469" s="240"/>
      <c r="M469" s="240">
        <f t="shared" si="63"/>
        <v>-50</v>
      </c>
      <c r="N469" s="253" t="e">
        <f t="shared" si="64"/>
        <v>#VALUE!</v>
      </c>
      <c r="O469" s="239"/>
    </row>
    <row r="470" spans="1:15" x14ac:dyDescent="0.2">
      <c r="A470" s="97"/>
      <c r="B470" s="148">
        <f t="shared" si="65"/>
        <v>409</v>
      </c>
      <c r="C470" s="150" t="e">
        <f t="shared" si="68"/>
        <v>#VALUE!</v>
      </c>
      <c r="D470" s="150" t="e">
        <f t="shared" si="66"/>
        <v>#VALUE!</v>
      </c>
      <c r="E470" s="150" t="e">
        <f t="shared" si="69"/>
        <v>#VALUE!</v>
      </c>
      <c r="F470" s="317" t="e">
        <f t="shared" si="67"/>
        <v>#VALUE!</v>
      </c>
      <c r="G470" s="318"/>
      <c r="H470" s="318"/>
      <c r="I470" s="283"/>
      <c r="J470" s="252"/>
      <c r="K470" s="240"/>
      <c r="L470" s="240"/>
      <c r="M470" s="240">
        <f t="shared" si="63"/>
        <v>-51</v>
      </c>
      <c r="N470" s="253" t="e">
        <f t="shared" si="64"/>
        <v>#VALUE!</v>
      </c>
      <c r="O470" s="239"/>
    </row>
    <row r="471" spans="1:15" x14ac:dyDescent="0.2">
      <c r="A471" s="97"/>
      <c r="B471" s="148">
        <f t="shared" si="65"/>
        <v>410</v>
      </c>
      <c r="C471" s="150" t="e">
        <f t="shared" si="68"/>
        <v>#VALUE!</v>
      </c>
      <c r="D471" s="150" t="e">
        <f t="shared" si="66"/>
        <v>#VALUE!</v>
      </c>
      <c r="E471" s="150" t="e">
        <f t="shared" si="69"/>
        <v>#VALUE!</v>
      </c>
      <c r="F471" s="317" t="e">
        <f t="shared" si="67"/>
        <v>#VALUE!</v>
      </c>
      <c r="G471" s="318"/>
      <c r="H471" s="318"/>
      <c r="I471" s="283"/>
      <c r="J471" s="252"/>
      <c r="K471" s="240"/>
      <c r="L471" s="240"/>
      <c r="M471" s="240">
        <f t="shared" si="63"/>
        <v>-52</v>
      </c>
      <c r="N471" s="253" t="e">
        <f t="shared" si="64"/>
        <v>#VALUE!</v>
      </c>
      <c r="O471" s="239"/>
    </row>
    <row r="472" spans="1:15" x14ac:dyDescent="0.2">
      <c r="A472" s="97"/>
      <c r="B472" s="148">
        <f t="shared" si="65"/>
        <v>411</v>
      </c>
      <c r="C472" s="150" t="e">
        <f t="shared" si="68"/>
        <v>#VALUE!</v>
      </c>
      <c r="D472" s="150" t="e">
        <f t="shared" si="66"/>
        <v>#VALUE!</v>
      </c>
      <c r="E472" s="150" t="e">
        <f t="shared" si="69"/>
        <v>#VALUE!</v>
      </c>
      <c r="F472" s="317" t="e">
        <f t="shared" si="67"/>
        <v>#VALUE!</v>
      </c>
      <c r="G472" s="318"/>
      <c r="H472" s="318"/>
      <c r="I472" s="283"/>
      <c r="J472" s="252"/>
      <c r="K472" s="240"/>
      <c r="L472" s="240"/>
      <c r="M472" s="240">
        <f t="shared" si="63"/>
        <v>-53</v>
      </c>
      <c r="N472" s="253" t="e">
        <f t="shared" si="64"/>
        <v>#VALUE!</v>
      </c>
      <c r="O472" s="239"/>
    </row>
    <row r="473" spans="1:15" x14ac:dyDescent="0.2">
      <c r="A473" s="97"/>
      <c r="B473" s="148">
        <f t="shared" si="65"/>
        <v>412</v>
      </c>
      <c r="C473" s="150" t="e">
        <f t="shared" si="68"/>
        <v>#VALUE!</v>
      </c>
      <c r="D473" s="150" t="e">
        <f t="shared" si="66"/>
        <v>#VALUE!</v>
      </c>
      <c r="E473" s="150" t="e">
        <f t="shared" si="69"/>
        <v>#VALUE!</v>
      </c>
      <c r="F473" s="317" t="e">
        <f t="shared" si="67"/>
        <v>#VALUE!</v>
      </c>
      <c r="G473" s="318"/>
      <c r="H473" s="318"/>
      <c r="I473" s="283"/>
      <c r="J473" s="252"/>
      <c r="K473" s="240"/>
      <c r="L473" s="240"/>
      <c r="M473" s="240">
        <f t="shared" si="63"/>
        <v>-54</v>
      </c>
      <c r="N473" s="253" t="e">
        <f t="shared" si="64"/>
        <v>#VALUE!</v>
      </c>
      <c r="O473" s="239"/>
    </row>
    <row r="474" spans="1:15" x14ac:dyDescent="0.2">
      <c r="A474" s="97"/>
      <c r="B474" s="148">
        <f t="shared" si="65"/>
        <v>413</v>
      </c>
      <c r="C474" s="150" t="e">
        <f t="shared" si="68"/>
        <v>#VALUE!</v>
      </c>
      <c r="D474" s="150" t="e">
        <f t="shared" si="66"/>
        <v>#VALUE!</v>
      </c>
      <c r="E474" s="150" t="e">
        <f t="shared" si="69"/>
        <v>#VALUE!</v>
      </c>
      <c r="F474" s="317" t="e">
        <f t="shared" si="67"/>
        <v>#VALUE!</v>
      </c>
      <c r="G474" s="318"/>
      <c r="H474" s="318"/>
      <c r="I474" s="283"/>
      <c r="J474" s="252"/>
      <c r="K474" s="240"/>
      <c r="L474" s="240"/>
      <c r="M474" s="240">
        <f t="shared" si="63"/>
        <v>-55</v>
      </c>
      <c r="N474" s="253" t="e">
        <f t="shared" si="64"/>
        <v>#VALUE!</v>
      </c>
      <c r="O474" s="239"/>
    </row>
    <row r="475" spans="1:15" x14ac:dyDescent="0.2">
      <c r="A475" s="97"/>
      <c r="B475" s="148">
        <f t="shared" si="65"/>
        <v>414</v>
      </c>
      <c r="C475" s="150" t="e">
        <f t="shared" si="68"/>
        <v>#VALUE!</v>
      </c>
      <c r="D475" s="150" t="e">
        <f t="shared" si="66"/>
        <v>#VALUE!</v>
      </c>
      <c r="E475" s="150" t="e">
        <f t="shared" si="69"/>
        <v>#VALUE!</v>
      </c>
      <c r="F475" s="317" t="e">
        <f t="shared" si="67"/>
        <v>#VALUE!</v>
      </c>
      <c r="G475" s="318"/>
      <c r="H475" s="318"/>
      <c r="I475" s="283"/>
      <c r="J475" s="252"/>
      <c r="K475" s="240"/>
      <c r="L475" s="240"/>
      <c r="M475" s="240">
        <f t="shared" si="63"/>
        <v>-56</v>
      </c>
      <c r="N475" s="253" t="e">
        <f t="shared" si="64"/>
        <v>#VALUE!</v>
      </c>
      <c r="O475" s="239"/>
    </row>
    <row r="476" spans="1:15" x14ac:dyDescent="0.2">
      <c r="A476" s="97"/>
      <c r="B476" s="148">
        <f t="shared" si="65"/>
        <v>415</v>
      </c>
      <c r="C476" s="150" t="e">
        <f t="shared" si="68"/>
        <v>#VALUE!</v>
      </c>
      <c r="D476" s="150" t="e">
        <f t="shared" si="66"/>
        <v>#VALUE!</v>
      </c>
      <c r="E476" s="150" t="e">
        <f t="shared" si="69"/>
        <v>#VALUE!</v>
      </c>
      <c r="F476" s="317" t="e">
        <f t="shared" si="67"/>
        <v>#VALUE!</v>
      </c>
      <c r="G476" s="318"/>
      <c r="H476" s="318"/>
      <c r="I476" s="283"/>
      <c r="J476" s="252"/>
      <c r="K476" s="240"/>
      <c r="L476" s="240"/>
      <c r="M476" s="240">
        <f t="shared" si="63"/>
        <v>-57</v>
      </c>
      <c r="N476" s="253" t="e">
        <f t="shared" si="64"/>
        <v>#VALUE!</v>
      </c>
      <c r="O476" s="239"/>
    </row>
    <row r="477" spans="1:15" x14ac:dyDescent="0.2">
      <c r="A477" s="97"/>
      <c r="B477" s="148">
        <f t="shared" si="65"/>
        <v>416</v>
      </c>
      <c r="C477" s="150" t="e">
        <f t="shared" si="68"/>
        <v>#VALUE!</v>
      </c>
      <c r="D477" s="150" t="e">
        <f t="shared" si="66"/>
        <v>#VALUE!</v>
      </c>
      <c r="E477" s="150" t="e">
        <f t="shared" si="69"/>
        <v>#VALUE!</v>
      </c>
      <c r="F477" s="317" t="e">
        <f t="shared" si="67"/>
        <v>#VALUE!</v>
      </c>
      <c r="G477" s="318"/>
      <c r="H477" s="318"/>
      <c r="I477" s="283"/>
      <c r="J477" s="252"/>
      <c r="K477" s="240"/>
      <c r="L477" s="240"/>
      <c r="M477" s="240">
        <f t="shared" si="63"/>
        <v>-58</v>
      </c>
      <c r="N477" s="253" t="e">
        <f t="shared" si="64"/>
        <v>#VALUE!</v>
      </c>
      <c r="O477" s="239"/>
    </row>
    <row r="478" spans="1:15" x14ac:dyDescent="0.2">
      <c r="A478" s="97"/>
      <c r="B478" s="148">
        <f t="shared" si="65"/>
        <v>417</v>
      </c>
      <c r="C478" s="150" t="e">
        <f t="shared" si="68"/>
        <v>#VALUE!</v>
      </c>
      <c r="D478" s="150" t="e">
        <f t="shared" si="66"/>
        <v>#VALUE!</v>
      </c>
      <c r="E478" s="150" t="e">
        <f t="shared" si="69"/>
        <v>#VALUE!</v>
      </c>
      <c r="F478" s="317" t="e">
        <f t="shared" si="67"/>
        <v>#VALUE!</v>
      </c>
      <c r="G478" s="318"/>
      <c r="H478" s="318"/>
      <c r="I478" s="283"/>
      <c r="J478" s="252"/>
      <c r="K478" s="240"/>
      <c r="L478" s="240"/>
      <c r="M478" s="240">
        <f t="shared" si="63"/>
        <v>-59</v>
      </c>
      <c r="N478" s="253" t="e">
        <f t="shared" si="64"/>
        <v>#VALUE!</v>
      </c>
      <c r="O478" s="239"/>
    </row>
    <row r="479" spans="1:15" x14ac:dyDescent="0.2">
      <c r="A479" s="97"/>
      <c r="B479" s="148">
        <f t="shared" si="65"/>
        <v>418</v>
      </c>
      <c r="C479" s="150" t="e">
        <f t="shared" si="68"/>
        <v>#VALUE!</v>
      </c>
      <c r="D479" s="150" t="e">
        <f t="shared" si="66"/>
        <v>#VALUE!</v>
      </c>
      <c r="E479" s="150" t="e">
        <f t="shared" si="69"/>
        <v>#VALUE!</v>
      </c>
      <c r="F479" s="317" t="e">
        <f t="shared" si="67"/>
        <v>#VALUE!</v>
      </c>
      <c r="G479" s="318"/>
      <c r="H479" s="318"/>
      <c r="I479" s="283"/>
      <c r="J479" s="252"/>
      <c r="K479" s="240"/>
      <c r="L479" s="240"/>
      <c r="M479" s="240">
        <f t="shared" si="63"/>
        <v>-60</v>
      </c>
      <c r="N479" s="253" t="e">
        <f t="shared" si="64"/>
        <v>#VALUE!</v>
      </c>
      <c r="O479" s="239"/>
    </row>
    <row r="480" spans="1:15" x14ac:dyDescent="0.2">
      <c r="A480" s="97"/>
      <c r="B480" s="148">
        <f t="shared" si="65"/>
        <v>419</v>
      </c>
      <c r="C480" s="150" t="e">
        <f t="shared" si="68"/>
        <v>#VALUE!</v>
      </c>
      <c r="D480" s="150" t="e">
        <f t="shared" si="66"/>
        <v>#VALUE!</v>
      </c>
      <c r="E480" s="150" t="e">
        <f t="shared" si="69"/>
        <v>#VALUE!</v>
      </c>
      <c r="F480" s="317" t="e">
        <f t="shared" si="67"/>
        <v>#VALUE!</v>
      </c>
      <c r="G480" s="318"/>
      <c r="H480" s="318"/>
      <c r="I480" s="283"/>
      <c r="J480" s="252"/>
      <c r="K480" s="240"/>
      <c r="L480" s="240"/>
      <c r="M480" s="240">
        <f t="shared" si="63"/>
        <v>-61</v>
      </c>
      <c r="N480" s="253" t="e">
        <f t="shared" si="64"/>
        <v>#VALUE!</v>
      </c>
      <c r="O480" s="239"/>
    </row>
    <row r="481" spans="1:15" x14ac:dyDescent="0.2">
      <c r="A481" s="97"/>
      <c r="B481" s="148">
        <f t="shared" si="65"/>
        <v>420</v>
      </c>
      <c r="C481" s="150" t="e">
        <f t="shared" si="68"/>
        <v>#VALUE!</v>
      </c>
      <c r="D481" s="150" t="e">
        <f t="shared" si="66"/>
        <v>#VALUE!</v>
      </c>
      <c r="E481" s="150" t="e">
        <f t="shared" si="69"/>
        <v>#VALUE!</v>
      </c>
      <c r="F481" s="317" t="e">
        <f t="shared" si="67"/>
        <v>#VALUE!</v>
      </c>
      <c r="G481" s="318"/>
      <c r="H481" s="318"/>
      <c r="I481" s="283"/>
      <c r="J481" s="252"/>
      <c r="K481" s="240"/>
      <c r="L481" s="240"/>
      <c r="M481" s="240">
        <f t="shared" si="63"/>
        <v>-62</v>
      </c>
      <c r="N481" s="253" t="e">
        <f t="shared" si="64"/>
        <v>#VALUE!</v>
      </c>
      <c r="O481" s="239"/>
    </row>
    <row r="482" spans="1:15" x14ac:dyDescent="0.2">
      <c r="A482" s="97"/>
      <c r="B482" s="148">
        <f t="shared" si="65"/>
        <v>421</v>
      </c>
      <c r="C482" s="150" t="e">
        <f t="shared" si="68"/>
        <v>#VALUE!</v>
      </c>
      <c r="D482" s="150" t="e">
        <f t="shared" si="66"/>
        <v>#VALUE!</v>
      </c>
      <c r="E482" s="150" t="e">
        <f t="shared" si="69"/>
        <v>#VALUE!</v>
      </c>
      <c r="F482" s="317" t="e">
        <f t="shared" si="67"/>
        <v>#VALUE!</v>
      </c>
      <c r="G482" s="318"/>
      <c r="H482" s="318"/>
      <c r="I482" s="283"/>
      <c r="J482" s="252"/>
      <c r="K482" s="240"/>
      <c r="L482" s="240"/>
      <c r="M482" s="240">
        <f t="shared" si="63"/>
        <v>-63</v>
      </c>
      <c r="N482" s="253" t="e">
        <f t="shared" si="64"/>
        <v>#VALUE!</v>
      </c>
      <c r="O482" s="239"/>
    </row>
    <row r="483" spans="1:15" x14ac:dyDescent="0.2">
      <c r="A483" s="97"/>
      <c r="B483" s="148">
        <f t="shared" si="65"/>
        <v>422</v>
      </c>
      <c r="C483" s="150" t="e">
        <f t="shared" si="68"/>
        <v>#VALUE!</v>
      </c>
      <c r="D483" s="150" t="e">
        <f t="shared" si="66"/>
        <v>#VALUE!</v>
      </c>
      <c r="E483" s="150" t="e">
        <f t="shared" si="69"/>
        <v>#VALUE!</v>
      </c>
      <c r="F483" s="317" t="e">
        <f t="shared" si="67"/>
        <v>#VALUE!</v>
      </c>
      <c r="G483" s="318"/>
      <c r="H483" s="318"/>
      <c r="I483" s="283"/>
      <c r="J483" s="252"/>
      <c r="K483" s="240"/>
      <c r="L483" s="240"/>
      <c r="M483" s="240">
        <f t="shared" si="63"/>
        <v>-64</v>
      </c>
      <c r="N483" s="253" t="e">
        <f t="shared" si="64"/>
        <v>#VALUE!</v>
      </c>
      <c r="O483" s="239"/>
    </row>
    <row r="484" spans="1:15" x14ac:dyDescent="0.2">
      <c r="A484" s="97"/>
      <c r="B484" s="148">
        <f t="shared" si="65"/>
        <v>423</v>
      </c>
      <c r="C484" s="150" t="e">
        <f t="shared" si="68"/>
        <v>#VALUE!</v>
      </c>
      <c r="D484" s="150" t="e">
        <f t="shared" si="66"/>
        <v>#VALUE!</v>
      </c>
      <c r="E484" s="150" t="e">
        <f t="shared" si="69"/>
        <v>#VALUE!</v>
      </c>
      <c r="F484" s="317" t="e">
        <f t="shared" si="67"/>
        <v>#VALUE!</v>
      </c>
      <c r="G484" s="318"/>
      <c r="H484" s="318"/>
      <c r="I484" s="283"/>
      <c r="J484" s="252"/>
      <c r="K484" s="240"/>
      <c r="L484" s="240"/>
      <c r="M484" s="240">
        <f t="shared" si="63"/>
        <v>-65</v>
      </c>
      <c r="N484" s="253" t="e">
        <f t="shared" si="64"/>
        <v>#VALUE!</v>
      </c>
      <c r="O484" s="239"/>
    </row>
    <row r="485" spans="1:15" x14ac:dyDescent="0.2">
      <c r="A485" s="97"/>
      <c r="B485" s="148">
        <f t="shared" si="65"/>
        <v>424</v>
      </c>
      <c r="C485" s="150" t="e">
        <f t="shared" si="68"/>
        <v>#VALUE!</v>
      </c>
      <c r="D485" s="150" t="e">
        <f t="shared" si="66"/>
        <v>#VALUE!</v>
      </c>
      <c r="E485" s="150" t="e">
        <f t="shared" si="69"/>
        <v>#VALUE!</v>
      </c>
      <c r="F485" s="317" t="e">
        <f t="shared" si="67"/>
        <v>#VALUE!</v>
      </c>
      <c r="G485" s="318"/>
      <c r="H485" s="318"/>
      <c r="I485" s="283"/>
      <c r="J485" s="252"/>
      <c r="K485" s="240"/>
      <c r="L485" s="240"/>
      <c r="M485" s="240">
        <f t="shared" si="63"/>
        <v>-66</v>
      </c>
      <c r="N485" s="253" t="e">
        <f t="shared" si="64"/>
        <v>#VALUE!</v>
      </c>
      <c r="O485" s="239"/>
    </row>
    <row r="486" spans="1:15" x14ac:dyDescent="0.2">
      <c r="A486" s="97"/>
      <c r="B486" s="148">
        <f t="shared" si="65"/>
        <v>425</v>
      </c>
      <c r="C486" s="150" t="e">
        <f t="shared" si="68"/>
        <v>#VALUE!</v>
      </c>
      <c r="D486" s="150" t="e">
        <f t="shared" si="66"/>
        <v>#VALUE!</v>
      </c>
      <c r="E486" s="150" t="e">
        <f t="shared" si="69"/>
        <v>#VALUE!</v>
      </c>
      <c r="F486" s="317" t="e">
        <f t="shared" si="67"/>
        <v>#VALUE!</v>
      </c>
      <c r="G486" s="318"/>
      <c r="H486" s="318"/>
      <c r="I486" s="283"/>
      <c r="J486" s="252"/>
      <c r="K486" s="240"/>
      <c r="L486" s="240"/>
      <c r="M486" s="240">
        <f t="shared" si="63"/>
        <v>-67</v>
      </c>
      <c r="N486" s="253" t="e">
        <f t="shared" si="64"/>
        <v>#VALUE!</v>
      </c>
      <c r="O486" s="239"/>
    </row>
    <row r="487" spans="1:15" x14ac:dyDescent="0.2">
      <c r="A487" s="97"/>
      <c r="B487" s="148">
        <f t="shared" si="65"/>
        <v>426</v>
      </c>
      <c r="C487" s="150" t="e">
        <f t="shared" si="68"/>
        <v>#VALUE!</v>
      </c>
      <c r="D487" s="150" t="e">
        <f t="shared" si="66"/>
        <v>#VALUE!</v>
      </c>
      <c r="E487" s="150" t="e">
        <f t="shared" si="69"/>
        <v>#VALUE!</v>
      </c>
      <c r="F487" s="317" t="e">
        <f t="shared" si="67"/>
        <v>#VALUE!</v>
      </c>
      <c r="G487" s="318"/>
      <c r="H487" s="318"/>
      <c r="I487" s="283"/>
      <c r="J487" s="252"/>
      <c r="K487" s="240"/>
      <c r="L487" s="240"/>
      <c r="M487" s="240">
        <f t="shared" si="63"/>
        <v>-68</v>
      </c>
      <c r="N487" s="253" t="e">
        <f t="shared" si="64"/>
        <v>#VALUE!</v>
      </c>
      <c r="O487" s="239"/>
    </row>
    <row r="488" spans="1:15" x14ac:dyDescent="0.2">
      <c r="A488" s="97"/>
      <c r="B488" s="148">
        <f t="shared" si="65"/>
        <v>427</v>
      </c>
      <c r="C488" s="150" t="e">
        <f t="shared" si="68"/>
        <v>#VALUE!</v>
      </c>
      <c r="D488" s="150" t="e">
        <f t="shared" si="66"/>
        <v>#VALUE!</v>
      </c>
      <c r="E488" s="150" t="e">
        <f t="shared" si="69"/>
        <v>#VALUE!</v>
      </c>
      <c r="F488" s="317" t="e">
        <f t="shared" si="67"/>
        <v>#VALUE!</v>
      </c>
      <c r="G488" s="318"/>
      <c r="H488" s="318"/>
      <c r="I488" s="283"/>
      <c r="J488" s="252"/>
      <c r="K488" s="240"/>
      <c r="L488" s="240"/>
      <c r="M488" s="240">
        <f t="shared" si="63"/>
        <v>-69</v>
      </c>
      <c r="N488" s="253" t="e">
        <f t="shared" si="64"/>
        <v>#VALUE!</v>
      </c>
      <c r="O488" s="239"/>
    </row>
    <row r="489" spans="1:15" x14ac:dyDescent="0.2">
      <c r="A489" s="97"/>
      <c r="B489" s="148">
        <f t="shared" si="65"/>
        <v>428</v>
      </c>
      <c r="C489" s="150" t="e">
        <f t="shared" si="68"/>
        <v>#VALUE!</v>
      </c>
      <c r="D489" s="150" t="e">
        <f t="shared" si="66"/>
        <v>#VALUE!</v>
      </c>
      <c r="E489" s="150" t="e">
        <f t="shared" si="69"/>
        <v>#VALUE!</v>
      </c>
      <c r="F489" s="317" t="e">
        <f t="shared" si="67"/>
        <v>#VALUE!</v>
      </c>
      <c r="G489" s="318"/>
      <c r="H489" s="318"/>
      <c r="I489" s="283"/>
      <c r="J489" s="252"/>
      <c r="K489" s="240"/>
      <c r="L489" s="240"/>
      <c r="M489" s="240">
        <f t="shared" si="63"/>
        <v>-70</v>
      </c>
      <c r="N489" s="253" t="e">
        <f t="shared" si="64"/>
        <v>#VALUE!</v>
      </c>
      <c r="O489" s="239"/>
    </row>
    <row r="490" spans="1:15" x14ac:dyDescent="0.2">
      <c r="A490" s="97"/>
      <c r="B490" s="148">
        <f t="shared" si="65"/>
        <v>429</v>
      </c>
      <c r="C490" s="150" t="e">
        <f t="shared" si="68"/>
        <v>#VALUE!</v>
      </c>
      <c r="D490" s="150" t="e">
        <f t="shared" si="66"/>
        <v>#VALUE!</v>
      </c>
      <c r="E490" s="150" t="e">
        <f t="shared" si="69"/>
        <v>#VALUE!</v>
      </c>
      <c r="F490" s="317" t="e">
        <f t="shared" si="67"/>
        <v>#VALUE!</v>
      </c>
      <c r="G490" s="318"/>
      <c r="H490" s="318"/>
      <c r="I490" s="283"/>
      <c r="J490" s="252"/>
      <c r="K490" s="240"/>
      <c r="L490" s="240"/>
      <c r="M490" s="240">
        <f t="shared" si="63"/>
        <v>-71</v>
      </c>
      <c r="N490" s="253" t="e">
        <f t="shared" si="64"/>
        <v>#VALUE!</v>
      </c>
      <c r="O490" s="239"/>
    </row>
    <row r="491" spans="1:15" x14ac:dyDescent="0.2">
      <c r="A491" s="97"/>
      <c r="B491" s="148">
        <f t="shared" si="65"/>
        <v>430</v>
      </c>
      <c r="C491" s="150" t="e">
        <f t="shared" si="68"/>
        <v>#VALUE!</v>
      </c>
      <c r="D491" s="150" t="e">
        <f t="shared" si="66"/>
        <v>#VALUE!</v>
      </c>
      <c r="E491" s="150" t="e">
        <f t="shared" si="69"/>
        <v>#VALUE!</v>
      </c>
      <c r="F491" s="317" t="e">
        <f t="shared" si="67"/>
        <v>#VALUE!</v>
      </c>
      <c r="G491" s="318"/>
      <c r="H491" s="318"/>
      <c r="I491" s="283"/>
      <c r="J491" s="252"/>
      <c r="K491" s="240"/>
      <c r="L491" s="240"/>
      <c r="M491" s="240">
        <f t="shared" si="63"/>
        <v>-72</v>
      </c>
      <c r="N491" s="253" t="e">
        <f t="shared" si="64"/>
        <v>#VALUE!</v>
      </c>
      <c r="O491" s="239"/>
    </row>
    <row r="492" spans="1:15" x14ac:dyDescent="0.2">
      <c r="A492" s="97"/>
      <c r="B492" s="148">
        <f t="shared" si="65"/>
        <v>431</v>
      </c>
      <c r="C492" s="150" t="e">
        <f t="shared" si="68"/>
        <v>#VALUE!</v>
      </c>
      <c r="D492" s="150" t="e">
        <f t="shared" si="66"/>
        <v>#VALUE!</v>
      </c>
      <c r="E492" s="150" t="e">
        <f t="shared" si="69"/>
        <v>#VALUE!</v>
      </c>
      <c r="F492" s="317" t="e">
        <f t="shared" si="67"/>
        <v>#VALUE!</v>
      </c>
      <c r="G492" s="318"/>
      <c r="H492" s="318"/>
      <c r="I492" s="283"/>
      <c r="J492" s="252"/>
      <c r="K492" s="240"/>
      <c r="L492" s="240"/>
      <c r="M492" s="240">
        <f t="shared" si="63"/>
        <v>-73</v>
      </c>
      <c r="N492" s="253" t="e">
        <f t="shared" si="64"/>
        <v>#VALUE!</v>
      </c>
      <c r="O492" s="239"/>
    </row>
    <row r="493" spans="1:15" x14ac:dyDescent="0.2">
      <c r="A493" s="97"/>
      <c r="B493" s="148">
        <f t="shared" si="65"/>
        <v>432</v>
      </c>
      <c r="C493" s="150" t="e">
        <f t="shared" si="68"/>
        <v>#VALUE!</v>
      </c>
      <c r="D493" s="150" t="e">
        <f t="shared" si="66"/>
        <v>#VALUE!</v>
      </c>
      <c r="E493" s="150" t="e">
        <f t="shared" si="69"/>
        <v>#VALUE!</v>
      </c>
      <c r="F493" s="317" t="e">
        <f t="shared" si="67"/>
        <v>#VALUE!</v>
      </c>
      <c r="G493" s="318"/>
      <c r="H493" s="318"/>
      <c r="I493" s="283"/>
      <c r="J493" s="252"/>
      <c r="K493" s="240"/>
      <c r="L493" s="240"/>
      <c r="M493" s="240">
        <f t="shared" si="63"/>
        <v>-74</v>
      </c>
      <c r="N493" s="253" t="e">
        <f t="shared" si="64"/>
        <v>#VALUE!</v>
      </c>
      <c r="O493" s="239"/>
    </row>
    <row r="494" spans="1:15" x14ac:dyDescent="0.2">
      <c r="A494" s="97"/>
      <c r="B494" s="148">
        <f t="shared" si="65"/>
        <v>433</v>
      </c>
      <c r="C494" s="150" t="e">
        <f t="shared" si="68"/>
        <v>#VALUE!</v>
      </c>
      <c r="D494" s="150" t="e">
        <f t="shared" si="66"/>
        <v>#VALUE!</v>
      </c>
      <c r="E494" s="150" t="e">
        <f t="shared" si="69"/>
        <v>#VALUE!</v>
      </c>
      <c r="F494" s="317" t="e">
        <f t="shared" si="67"/>
        <v>#VALUE!</v>
      </c>
      <c r="G494" s="318"/>
      <c r="H494" s="318"/>
      <c r="I494" s="283"/>
      <c r="J494" s="252"/>
      <c r="K494" s="240"/>
      <c r="L494" s="240"/>
      <c r="M494" s="240">
        <f t="shared" si="63"/>
        <v>-75</v>
      </c>
      <c r="N494" s="253" t="e">
        <f t="shared" si="64"/>
        <v>#VALUE!</v>
      </c>
      <c r="O494" s="239"/>
    </row>
    <row r="495" spans="1:15" x14ac:dyDescent="0.2">
      <c r="A495" s="97"/>
      <c r="B495" s="148">
        <f t="shared" si="65"/>
        <v>434</v>
      </c>
      <c r="C495" s="150" t="e">
        <f t="shared" si="68"/>
        <v>#VALUE!</v>
      </c>
      <c r="D495" s="150" t="e">
        <f t="shared" si="66"/>
        <v>#VALUE!</v>
      </c>
      <c r="E495" s="150" t="e">
        <f t="shared" si="69"/>
        <v>#VALUE!</v>
      </c>
      <c r="F495" s="317" t="e">
        <f t="shared" si="67"/>
        <v>#VALUE!</v>
      </c>
      <c r="G495" s="318"/>
      <c r="H495" s="318"/>
      <c r="I495" s="283"/>
      <c r="J495" s="252"/>
      <c r="K495" s="240"/>
      <c r="L495" s="240"/>
      <c r="M495" s="240">
        <f t="shared" si="63"/>
        <v>-76</v>
      </c>
      <c r="N495" s="253" t="e">
        <f t="shared" si="64"/>
        <v>#VALUE!</v>
      </c>
      <c r="O495" s="239"/>
    </row>
    <row r="496" spans="1:15" x14ac:dyDescent="0.2">
      <c r="A496" s="97"/>
      <c r="B496" s="148">
        <f t="shared" si="65"/>
        <v>435</v>
      </c>
      <c r="C496" s="150" t="e">
        <f t="shared" si="68"/>
        <v>#VALUE!</v>
      </c>
      <c r="D496" s="150" t="e">
        <f t="shared" si="66"/>
        <v>#VALUE!</v>
      </c>
      <c r="E496" s="150" t="e">
        <f t="shared" si="69"/>
        <v>#VALUE!</v>
      </c>
      <c r="F496" s="317" t="e">
        <f t="shared" si="67"/>
        <v>#VALUE!</v>
      </c>
      <c r="G496" s="318"/>
      <c r="H496" s="318"/>
      <c r="I496" s="283"/>
      <c r="J496" s="252"/>
      <c r="K496" s="240"/>
      <c r="L496" s="240"/>
      <c r="M496" s="240">
        <f t="shared" si="63"/>
        <v>-77</v>
      </c>
      <c r="N496" s="253" t="e">
        <f t="shared" si="64"/>
        <v>#VALUE!</v>
      </c>
      <c r="O496" s="239"/>
    </row>
    <row r="497" spans="1:15" x14ac:dyDescent="0.2">
      <c r="A497" s="97"/>
      <c r="B497" s="148">
        <f t="shared" si="65"/>
        <v>436</v>
      </c>
      <c r="C497" s="150" t="e">
        <f t="shared" si="68"/>
        <v>#VALUE!</v>
      </c>
      <c r="D497" s="150" t="e">
        <f t="shared" si="66"/>
        <v>#VALUE!</v>
      </c>
      <c r="E497" s="150" t="e">
        <f t="shared" si="69"/>
        <v>#VALUE!</v>
      </c>
      <c r="F497" s="317" t="e">
        <f t="shared" si="67"/>
        <v>#VALUE!</v>
      </c>
      <c r="G497" s="318"/>
      <c r="H497" s="318"/>
      <c r="I497" s="283"/>
      <c r="J497" s="252"/>
      <c r="K497" s="240"/>
      <c r="L497" s="240"/>
      <c r="M497" s="240">
        <f t="shared" si="63"/>
        <v>-78</v>
      </c>
      <c r="N497" s="253" t="e">
        <f t="shared" si="64"/>
        <v>#VALUE!</v>
      </c>
      <c r="O497" s="239"/>
    </row>
    <row r="498" spans="1:15" x14ac:dyDescent="0.2">
      <c r="A498" s="97"/>
      <c r="B498" s="148">
        <f t="shared" si="65"/>
        <v>437</v>
      </c>
      <c r="C498" s="150" t="e">
        <f t="shared" si="68"/>
        <v>#VALUE!</v>
      </c>
      <c r="D498" s="150" t="e">
        <f t="shared" si="66"/>
        <v>#VALUE!</v>
      </c>
      <c r="E498" s="150" t="e">
        <f t="shared" si="69"/>
        <v>#VALUE!</v>
      </c>
      <c r="F498" s="317" t="e">
        <f t="shared" si="67"/>
        <v>#VALUE!</v>
      </c>
      <c r="G498" s="318"/>
      <c r="H498" s="318"/>
      <c r="I498" s="283"/>
      <c r="J498" s="252"/>
      <c r="K498" s="240"/>
      <c r="L498" s="240"/>
      <c r="M498" s="240">
        <f t="shared" si="63"/>
        <v>-79</v>
      </c>
      <c r="N498" s="253" t="e">
        <f t="shared" si="64"/>
        <v>#VALUE!</v>
      </c>
      <c r="O498" s="239"/>
    </row>
    <row r="499" spans="1:15" x14ac:dyDescent="0.2">
      <c r="A499" s="97"/>
      <c r="B499" s="148">
        <f t="shared" si="65"/>
        <v>438</v>
      </c>
      <c r="C499" s="150" t="e">
        <f t="shared" si="68"/>
        <v>#VALUE!</v>
      </c>
      <c r="D499" s="150" t="e">
        <f t="shared" si="66"/>
        <v>#VALUE!</v>
      </c>
      <c r="E499" s="150" t="e">
        <f t="shared" si="69"/>
        <v>#VALUE!</v>
      </c>
      <c r="F499" s="317" t="e">
        <f t="shared" si="67"/>
        <v>#VALUE!</v>
      </c>
      <c r="G499" s="318"/>
      <c r="H499" s="318"/>
      <c r="I499" s="283"/>
      <c r="J499" s="252"/>
      <c r="K499" s="240"/>
      <c r="L499" s="240"/>
      <c r="M499" s="240">
        <f t="shared" ref="M499:M562" si="70">M498-1</f>
        <v>-80</v>
      </c>
      <c r="N499" s="253" t="e">
        <f t="shared" ref="N499:N562" si="71">N498</f>
        <v>#VALUE!</v>
      </c>
      <c r="O499" s="239"/>
    </row>
    <row r="500" spans="1:15" x14ac:dyDescent="0.2">
      <c r="A500" s="97"/>
      <c r="B500" s="148">
        <f t="shared" si="65"/>
        <v>439</v>
      </c>
      <c r="C500" s="150" t="e">
        <f t="shared" si="68"/>
        <v>#VALUE!</v>
      </c>
      <c r="D500" s="150" t="e">
        <f t="shared" si="66"/>
        <v>#VALUE!</v>
      </c>
      <c r="E500" s="150" t="e">
        <f t="shared" si="69"/>
        <v>#VALUE!</v>
      </c>
      <c r="F500" s="317" t="e">
        <f t="shared" si="67"/>
        <v>#VALUE!</v>
      </c>
      <c r="G500" s="318"/>
      <c r="H500" s="318"/>
      <c r="I500" s="283"/>
      <c r="J500" s="252"/>
      <c r="K500" s="240"/>
      <c r="L500" s="240"/>
      <c r="M500" s="240">
        <f t="shared" si="70"/>
        <v>-81</v>
      </c>
      <c r="N500" s="253" t="e">
        <f t="shared" si="71"/>
        <v>#VALUE!</v>
      </c>
      <c r="O500" s="239"/>
    </row>
    <row r="501" spans="1:15" x14ac:dyDescent="0.2">
      <c r="A501" s="97"/>
      <c r="B501" s="148">
        <f t="shared" si="65"/>
        <v>440</v>
      </c>
      <c r="C501" s="150" t="e">
        <f t="shared" si="68"/>
        <v>#VALUE!</v>
      </c>
      <c r="D501" s="150" t="e">
        <f t="shared" si="66"/>
        <v>#VALUE!</v>
      </c>
      <c r="E501" s="150" t="e">
        <f t="shared" si="69"/>
        <v>#VALUE!</v>
      </c>
      <c r="F501" s="317" t="e">
        <f t="shared" si="67"/>
        <v>#VALUE!</v>
      </c>
      <c r="G501" s="318"/>
      <c r="H501" s="318"/>
      <c r="I501" s="283"/>
      <c r="J501" s="252"/>
      <c r="K501" s="240"/>
      <c r="L501" s="240"/>
      <c r="M501" s="240">
        <f t="shared" si="70"/>
        <v>-82</v>
      </c>
      <c r="N501" s="253" t="e">
        <f t="shared" si="71"/>
        <v>#VALUE!</v>
      </c>
      <c r="O501" s="239"/>
    </row>
    <row r="502" spans="1:15" x14ac:dyDescent="0.2">
      <c r="A502" s="97"/>
      <c r="B502" s="148">
        <f t="shared" si="65"/>
        <v>441</v>
      </c>
      <c r="C502" s="150" t="e">
        <f t="shared" si="68"/>
        <v>#VALUE!</v>
      </c>
      <c r="D502" s="150" t="e">
        <f t="shared" si="66"/>
        <v>#VALUE!</v>
      </c>
      <c r="E502" s="150" t="e">
        <f t="shared" si="69"/>
        <v>#VALUE!</v>
      </c>
      <c r="F502" s="317" t="e">
        <f t="shared" si="67"/>
        <v>#VALUE!</v>
      </c>
      <c r="G502" s="318"/>
      <c r="H502" s="318"/>
      <c r="I502" s="283"/>
      <c r="J502" s="252"/>
      <c r="K502" s="240"/>
      <c r="L502" s="240"/>
      <c r="M502" s="240">
        <f t="shared" si="70"/>
        <v>-83</v>
      </c>
      <c r="N502" s="253" t="e">
        <f t="shared" si="71"/>
        <v>#VALUE!</v>
      </c>
      <c r="O502" s="239"/>
    </row>
    <row r="503" spans="1:15" x14ac:dyDescent="0.2">
      <c r="A503" s="97"/>
      <c r="B503" s="148">
        <f t="shared" si="65"/>
        <v>442</v>
      </c>
      <c r="C503" s="150" t="e">
        <f t="shared" si="68"/>
        <v>#VALUE!</v>
      </c>
      <c r="D503" s="150" t="e">
        <f t="shared" si="66"/>
        <v>#VALUE!</v>
      </c>
      <c r="E503" s="150" t="e">
        <f t="shared" si="69"/>
        <v>#VALUE!</v>
      </c>
      <c r="F503" s="317" t="e">
        <f t="shared" si="67"/>
        <v>#VALUE!</v>
      </c>
      <c r="G503" s="318"/>
      <c r="H503" s="318"/>
      <c r="I503" s="283"/>
      <c r="J503" s="252"/>
      <c r="K503" s="240"/>
      <c r="L503" s="240"/>
      <c r="M503" s="240">
        <f t="shared" si="70"/>
        <v>-84</v>
      </c>
      <c r="N503" s="253" t="e">
        <f t="shared" si="71"/>
        <v>#VALUE!</v>
      </c>
      <c r="O503" s="239"/>
    </row>
    <row r="504" spans="1:15" x14ac:dyDescent="0.2">
      <c r="A504" s="97"/>
      <c r="B504" s="148">
        <f t="shared" ref="B504:B567" si="72">B503+1</f>
        <v>443</v>
      </c>
      <c r="C504" s="150" t="e">
        <f t="shared" si="68"/>
        <v>#VALUE!</v>
      </c>
      <c r="D504" s="150" t="e">
        <f t="shared" si="66"/>
        <v>#VALUE!</v>
      </c>
      <c r="E504" s="150" t="e">
        <f t="shared" si="69"/>
        <v>#VALUE!</v>
      </c>
      <c r="F504" s="317" t="e">
        <f t="shared" si="67"/>
        <v>#VALUE!</v>
      </c>
      <c r="G504" s="318"/>
      <c r="H504" s="318"/>
      <c r="I504" s="283"/>
      <c r="J504" s="252"/>
      <c r="K504" s="240"/>
      <c r="L504" s="240"/>
      <c r="M504" s="240">
        <f t="shared" si="70"/>
        <v>-85</v>
      </c>
      <c r="N504" s="253" t="e">
        <f t="shared" si="71"/>
        <v>#VALUE!</v>
      </c>
      <c r="O504" s="239"/>
    </row>
    <row r="505" spans="1:15" x14ac:dyDescent="0.2">
      <c r="A505" s="97"/>
      <c r="B505" s="148">
        <f t="shared" si="72"/>
        <v>444</v>
      </c>
      <c r="C505" s="150" t="e">
        <f t="shared" si="68"/>
        <v>#VALUE!</v>
      </c>
      <c r="D505" s="150" t="e">
        <f t="shared" si="66"/>
        <v>#VALUE!</v>
      </c>
      <c r="E505" s="150" t="e">
        <f t="shared" si="69"/>
        <v>#VALUE!</v>
      </c>
      <c r="F505" s="317" t="e">
        <f t="shared" si="67"/>
        <v>#VALUE!</v>
      </c>
      <c r="G505" s="318"/>
      <c r="H505" s="318"/>
      <c r="I505" s="283"/>
      <c r="J505" s="252"/>
      <c r="K505" s="240"/>
      <c r="L505" s="240"/>
      <c r="M505" s="240">
        <f t="shared" si="70"/>
        <v>-86</v>
      </c>
      <c r="N505" s="253" t="e">
        <f t="shared" si="71"/>
        <v>#VALUE!</v>
      </c>
      <c r="O505" s="239"/>
    </row>
    <row r="506" spans="1:15" x14ac:dyDescent="0.2">
      <c r="A506" s="97"/>
      <c r="B506" s="148">
        <f t="shared" si="72"/>
        <v>445</v>
      </c>
      <c r="C506" s="150" t="e">
        <f t="shared" si="68"/>
        <v>#VALUE!</v>
      </c>
      <c r="D506" s="150" t="e">
        <f t="shared" si="66"/>
        <v>#VALUE!</v>
      </c>
      <c r="E506" s="150" t="e">
        <f t="shared" si="69"/>
        <v>#VALUE!</v>
      </c>
      <c r="F506" s="317" t="e">
        <f t="shared" si="67"/>
        <v>#VALUE!</v>
      </c>
      <c r="G506" s="318"/>
      <c r="H506" s="318"/>
      <c r="I506" s="283"/>
      <c r="J506" s="252"/>
      <c r="K506" s="240"/>
      <c r="L506" s="240"/>
      <c r="M506" s="240">
        <f t="shared" si="70"/>
        <v>-87</v>
      </c>
      <c r="N506" s="253" t="e">
        <f t="shared" si="71"/>
        <v>#VALUE!</v>
      </c>
      <c r="O506" s="239"/>
    </row>
    <row r="507" spans="1:15" x14ac:dyDescent="0.2">
      <c r="A507" s="97"/>
      <c r="B507" s="148">
        <f t="shared" si="72"/>
        <v>446</v>
      </c>
      <c r="C507" s="150" t="e">
        <f t="shared" si="68"/>
        <v>#VALUE!</v>
      </c>
      <c r="D507" s="150" t="e">
        <f t="shared" si="66"/>
        <v>#VALUE!</v>
      </c>
      <c r="E507" s="150" t="e">
        <f t="shared" si="69"/>
        <v>#VALUE!</v>
      </c>
      <c r="F507" s="317" t="e">
        <f t="shared" si="67"/>
        <v>#VALUE!</v>
      </c>
      <c r="G507" s="318"/>
      <c r="H507" s="318"/>
      <c r="I507" s="283"/>
      <c r="J507" s="252"/>
      <c r="K507" s="240"/>
      <c r="L507" s="240"/>
      <c r="M507" s="240">
        <f t="shared" si="70"/>
        <v>-88</v>
      </c>
      <c r="N507" s="253" t="e">
        <f t="shared" si="71"/>
        <v>#VALUE!</v>
      </c>
      <c r="O507" s="239"/>
    </row>
    <row r="508" spans="1:15" x14ac:dyDescent="0.2">
      <c r="A508" s="97"/>
      <c r="B508" s="148">
        <f t="shared" si="72"/>
        <v>447</v>
      </c>
      <c r="C508" s="150" t="e">
        <f t="shared" si="68"/>
        <v>#VALUE!</v>
      </c>
      <c r="D508" s="150" t="e">
        <f t="shared" si="66"/>
        <v>#VALUE!</v>
      </c>
      <c r="E508" s="150" t="e">
        <f t="shared" si="69"/>
        <v>#VALUE!</v>
      </c>
      <c r="F508" s="317" t="e">
        <f t="shared" si="67"/>
        <v>#VALUE!</v>
      </c>
      <c r="G508" s="318"/>
      <c r="H508" s="318"/>
      <c r="I508" s="283"/>
      <c r="J508" s="252"/>
      <c r="K508" s="240"/>
      <c r="L508" s="240"/>
      <c r="M508" s="240">
        <f t="shared" si="70"/>
        <v>-89</v>
      </c>
      <c r="N508" s="253" t="e">
        <f t="shared" si="71"/>
        <v>#VALUE!</v>
      </c>
      <c r="O508" s="239"/>
    </row>
    <row r="509" spans="1:15" x14ac:dyDescent="0.2">
      <c r="A509" s="97"/>
      <c r="B509" s="148">
        <f t="shared" si="72"/>
        <v>448</v>
      </c>
      <c r="C509" s="150" t="e">
        <f t="shared" si="68"/>
        <v>#VALUE!</v>
      </c>
      <c r="D509" s="150" t="e">
        <f t="shared" si="66"/>
        <v>#VALUE!</v>
      </c>
      <c r="E509" s="150" t="e">
        <f t="shared" si="69"/>
        <v>#VALUE!</v>
      </c>
      <c r="F509" s="317" t="e">
        <f t="shared" si="67"/>
        <v>#VALUE!</v>
      </c>
      <c r="G509" s="318"/>
      <c r="H509" s="318"/>
      <c r="I509" s="283"/>
      <c r="J509" s="252"/>
      <c r="K509" s="240"/>
      <c r="L509" s="240"/>
      <c r="M509" s="240">
        <f t="shared" si="70"/>
        <v>-90</v>
      </c>
      <c r="N509" s="253" t="e">
        <f t="shared" si="71"/>
        <v>#VALUE!</v>
      </c>
      <c r="O509" s="239"/>
    </row>
    <row r="510" spans="1:15" x14ac:dyDescent="0.2">
      <c r="A510" s="97"/>
      <c r="B510" s="148">
        <f t="shared" si="72"/>
        <v>449</v>
      </c>
      <c r="C510" s="150" t="e">
        <f t="shared" si="68"/>
        <v>#VALUE!</v>
      </c>
      <c r="D510" s="150" t="e">
        <f t="shared" ref="D510:D573" si="73">C510*N505</f>
        <v>#VALUE!</v>
      </c>
      <c r="E510" s="150" t="e">
        <f t="shared" si="69"/>
        <v>#VALUE!</v>
      </c>
      <c r="F510" s="317" t="e">
        <f t="shared" si="67"/>
        <v>#VALUE!</v>
      </c>
      <c r="G510" s="318"/>
      <c r="H510" s="318"/>
      <c r="I510" s="283"/>
      <c r="J510" s="252"/>
      <c r="K510" s="240"/>
      <c r="L510" s="240"/>
      <c r="M510" s="240">
        <f t="shared" si="70"/>
        <v>-91</v>
      </c>
      <c r="N510" s="253" t="e">
        <f t="shared" si="71"/>
        <v>#VALUE!</v>
      </c>
      <c r="O510" s="239"/>
    </row>
    <row r="511" spans="1:15" x14ac:dyDescent="0.2">
      <c r="A511" s="97"/>
      <c r="B511" s="148">
        <f t="shared" si="72"/>
        <v>450</v>
      </c>
      <c r="C511" s="150" t="e">
        <f t="shared" si="68"/>
        <v>#VALUE!</v>
      </c>
      <c r="D511" s="150" t="e">
        <f t="shared" si="73"/>
        <v>#VALUE!</v>
      </c>
      <c r="E511" s="150" t="e">
        <f t="shared" si="69"/>
        <v>#VALUE!</v>
      </c>
      <c r="F511" s="317" t="e">
        <f t="shared" si="67"/>
        <v>#VALUE!</v>
      </c>
      <c r="G511" s="318"/>
      <c r="H511" s="318"/>
      <c r="I511" s="283"/>
      <c r="J511" s="252"/>
      <c r="K511" s="240"/>
      <c r="L511" s="240"/>
      <c r="M511" s="240">
        <f t="shared" si="70"/>
        <v>-92</v>
      </c>
      <c r="N511" s="253" t="e">
        <f t="shared" si="71"/>
        <v>#VALUE!</v>
      </c>
      <c r="O511" s="239"/>
    </row>
    <row r="512" spans="1:15" x14ac:dyDescent="0.2">
      <c r="A512" s="97"/>
      <c r="B512" s="148">
        <f t="shared" si="72"/>
        <v>451</v>
      </c>
      <c r="C512" s="150" t="e">
        <f t="shared" si="68"/>
        <v>#VALUE!</v>
      </c>
      <c r="D512" s="150" t="e">
        <f t="shared" si="73"/>
        <v>#VALUE!</v>
      </c>
      <c r="E512" s="150" t="e">
        <f t="shared" si="69"/>
        <v>#VALUE!</v>
      </c>
      <c r="F512" s="317" t="e">
        <f t="shared" si="67"/>
        <v>#VALUE!</v>
      </c>
      <c r="G512" s="318"/>
      <c r="H512" s="318"/>
      <c r="I512" s="283"/>
      <c r="J512" s="252"/>
      <c r="K512" s="240"/>
      <c r="L512" s="240"/>
      <c r="M512" s="240">
        <f t="shared" si="70"/>
        <v>-93</v>
      </c>
      <c r="N512" s="253" t="e">
        <f t="shared" si="71"/>
        <v>#VALUE!</v>
      </c>
      <c r="O512" s="239"/>
    </row>
    <row r="513" spans="1:15" x14ac:dyDescent="0.2">
      <c r="A513" s="97"/>
      <c r="B513" s="148">
        <f t="shared" si="72"/>
        <v>452</v>
      </c>
      <c r="C513" s="150" t="e">
        <f t="shared" si="68"/>
        <v>#VALUE!</v>
      </c>
      <c r="D513" s="150" t="e">
        <f t="shared" si="73"/>
        <v>#VALUE!</v>
      </c>
      <c r="E513" s="150" t="e">
        <f t="shared" si="69"/>
        <v>#VALUE!</v>
      </c>
      <c r="F513" s="317" t="e">
        <f t="shared" ref="F513:F576" si="74">IF(C513&lt;=E512,C513+D513,IF($M$50=1,C513*(N508/(1-(1+N508)^-(M508-0))),$C$54*($N$57/(1-(1+$N$57)^-($M$57-0)))))</f>
        <v>#VALUE!</v>
      </c>
      <c r="G513" s="318"/>
      <c r="H513" s="318"/>
      <c r="I513" s="283"/>
      <c r="J513" s="252"/>
      <c r="K513" s="240"/>
      <c r="L513" s="240"/>
      <c r="M513" s="240">
        <f t="shared" si="70"/>
        <v>-94</v>
      </c>
      <c r="N513" s="253" t="e">
        <f t="shared" si="71"/>
        <v>#VALUE!</v>
      </c>
      <c r="O513" s="239"/>
    </row>
    <row r="514" spans="1:15" x14ac:dyDescent="0.2">
      <c r="A514" s="97"/>
      <c r="B514" s="148">
        <f t="shared" si="72"/>
        <v>453</v>
      </c>
      <c r="C514" s="150" t="e">
        <f t="shared" ref="C514:C577" si="75">IF(OR(C513&lt;0,C513&lt;F513),0,(IF(I513=0,C513-E513,C513-I513-E513)))</f>
        <v>#VALUE!</v>
      </c>
      <c r="D514" s="150" t="e">
        <f t="shared" si="73"/>
        <v>#VALUE!</v>
      </c>
      <c r="E514" s="150" t="e">
        <f t="shared" ref="E514:E577" si="76">IF(C514&lt;=E513,C514,F514-D514)</f>
        <v>#VALUE!</v>
      </c>
      <c r="F514" s="317" t="e">
        <f t="shared" si="74"/>
        <v>#VALUE!</v>
      </c>
      <c r="G514" s="318"/>
      <c r="H514" s="318"/>
      <c r="I514" s="283"/>
      <c r="J514" s="252"/>
      <c r="K514" s="240"/>
      <c r="L514" s="240"/>
      <c r="M514" s="240">
        <f t="shared" si="70"/>
        <v>-95</v>
      </c>
      <c r="N514" s="253" t="e">
        <f t="shared" si="71"/>
        <v>#VALUE!</v>
      </c>
      <c r="O514" s="239"/>
    </row>
    <row r="515" spans="1:15" x14ac:dyDescent="0.2">
      <c r="A515" s="97"/>
      <c r="B515" s="148">
        <f t="shared" si="72"/>
        <v>454</v>
      </c>
      <c r="C515" s="150" t="e">
        <f t="shared" si="75"/>
        <v>#VALUE!</v>
      </c>
      <c r="D515" s="150" t="e">
        <f t="shared" si="73"/>
        <v>#VALUE!</v>
      </c>
      <c r="E515" s="150" t="e">
        <f t="shared" si="76"/>
        <v>#VALUE!</v>
      </c>
      <c r="F515" s="317" t="e">
        <f t="shared" si="74"/>
        <v>#VALUE!</v>
      </c>
      <c r="G515" s="318"/>
      <c r="H515" s="318"/>
      <c r="I515" s="283"/>
      <c r="J515" s="252"/>
      <c r="K515" s="240"/>
      <c r="L515" s="240"/>
      <c r="M515" s="240">
        <f t="shared" si="70"/>
        <v>-96</v>
      </c>
      <c r="N515" s="253" t="e">
        <f t="shared" si="71"/>
        <v>#VALUE!</v>
      </c>
      <c r="O515" s="239"/>
    </row>
    <row r="516" spans="1:15" x14ac:dyDescent="0.2">
      <c r="A516" s="97"/>
      <c r="B516" s="148">
        <f t="shared" si="72"/>
        <v>455</v>
      </c>
      <c r="C516" s="150" t="e">
        <f t="shared" si="75"/>
        <v>#VALUE!</v>
      </c>
      <c r="D516" s="150" t="e">
        <f t="shared" si="73"/>
        <v>#VALUE!</v>
      </c>
      <c r="E516" s="150" t="e">
        <f t="shared" si="76"/>
        <v>#VALUE!</v>
      </c>
      <c r="F516" s="317" t="e">
        <f t="shared" si="74"/>
        <v>#VALUE!</v>
      </c>
      <c r="G516" s="318"/>
      <c r="H516" s="318"/>
      <c r="I516" s="283"/>
      <c r="J516" s="252"/>
      <c r="K516" s="240"/>
      <c r="L516" s="240"/>
      <c r="M516" s="240">
        <f t="shared" si="70"/>
        <v>-97</v>
      </c>
      <c r="N516" s="253" t="e">
        <f t="shared" si="71"/>
        <v>#VALUE!</v>
      </c>
      <c r="O516" s="239"/>
    </row>
    <row r="517" spans="1:15" x14ac:dyDescent="0.2">
      <c r="A517" s="97"/>
      <c r="B517" s="148">
        <f t="shared" si="72"/>
        <v>456</v>
      </c>
      <c r="C517" s="150" t="e">
        <f t="shared" si="75"/>
        <v>#VALUE!</v>
      </c>
      <c r="D517" s="150" t="e">
        <f t="shared" si="73"/>
        <v>#VALUE!</v>
      </c>
      <c r="E517" s="150" t="e">
        <f t="shared" si="76"/>
        <v>#VALUE!</v>
      </c>
      <c r="F517" s="317" t="e">
        <f t="shared" si="74"/>
        <v>#VALUE!</v>
      </c>
      <c r="G517" s="318"/>
      <c r="H517" s="318"/>
      <c r="I517" s="283"/>
      <c r="J517" s="252"/>
      <c r="K517" s="240"/>
      <c r="L517" s="240"/>
      <c r="M517" s="240">
        <f t="shared" si="70"/>
        <v>-98</v>
      </c>
      <c r="N517" s="253" t="e">
        <f t="shared" si="71"/>
        <v>#VALUE!</v>
      </c>
      <c r="O517" s="239"/>
    </row>
    <row r="518" spans="1:15" x14ac:dyDescent="0.2">
      <c r="A518" s="97"/>
      <c r="B518" s="148">
        <f t="shared" si="72"/>
        <v>457</v>
      </c>
      <c r="C518" s="150" t="e">
        <f t="shared" si="75"/>
        <v>#VALUE!</v>
      </c>
      <c r="D518" s="150" t="e">
        <f t="shared" si="73"/>
        <v>#VALUE!</v>
      </c>
      <c r="E518" s="150" t="e">
        <f t="shared" si="76"/>
        <v>#VALUE!</v>
      </c>
      <c r="F518" s="317" t="e">
        <f t="shared" si="74"/>
        <v>#VALUE!</v>
      </c>
      <c r="G518" s="318"/>
      <c r="H518" s="318"/>
      <c r="I518" s="283"/>
      <c r="J518" s="252"/>
      <c r="K518" s="240"/>
      <c r="L518" s="240"/>
      <c r="M518" s="240">
        <f t="shared" si="70"/>
        <v>-99</v>
      </c>
      <c r="N518" s="253" t="e">
        <f t="shared" si="71"/>
        <v>#VALUE!</v>
      </c>
      <c r="O518" s="239"/>
    </row>
    <row r="519" spans="1:15" x14ac:dyDescent="0.2">
      <c r="A519" s="97"/>
      <c r="B519" s="148">
        <f t="shared" si="72"/>
        <v>458</v>
      </c>
      <c r="C519" s="150" t="e">
        <f t="shared" si="75"/>
        <v>#VALUE!</v>
      </c>
      <c r="D519" s="150" t="e">
        <f t="shared" si="73"/>
        <v>#VALUE!</v>
      </c>
      <c r="E519" s="150" t="e">
        <f t="shared" si="76"/>
        <v>#VALUE!</v>
      </c>
      <c r="F519" s="317" t="e">
        <f t="shared" si="74"/>
        <v>#VALUE!</v>
      </c>
      <c r="G519" s="318"/>
      <c r="H519" s="318"/>
      <c r="I519" s="283"/>
      <c r="J519" s="252"/>
      <c r="K519" s="240"/>
      <c r="L519" s="240"/>
      <c r="M519" s="240">
        <f t="shared" si="70"/>
        <v>-100</v>
      </c>
      <c r="N519" s="253" t="e">
        <f t="shared" si="71"/>
        <v>#VALUE!</v>
      </c>
      <c r="O519" s="239"/>
    </row>
    <row r="520" spans="1:15" x14ac:dyDescent="0.2">
      <c r="A520" s="97"/>
      <c r="B520" s="148">
        <f t="shared" si="72"/>
        <v>459</v>
      </c>
      <c r="C520" s="150" t="e">
        <f t="shared" si="75"/>
        <v>#VALUE!</v>
      </c>
      <c r="D520" s="150" t="e">
        <f t="shared" si="73"/>
        <v>#VALUE!</v>
      </c>
      <c r="E520" s="150" t="e">
        <f t="shared" si="76"/>
        <v>#VALUE!</v>
      </c>
      <c r="F520" s="317" t="e">
        <f t="shared" si="74"/>
        <v>#VALUE!</v>
      </c>
      <c r="G520" s="318"/>
      <c r="H520" s="318"/>
      <c r="I520" s="283"/>
      <c r="J520" s="252"/>
      <c r="K520" s="240"/>
      <c r="L520" s="240"/>
      <c r="M520" s="240">
        <f t="shared" si="70"/>
        <v>-101</v>
      </c>
      <c r="N520" s="253" t="e">
        <f t="shared" si="71"/>
        <v>#VALUE!</v>
      </c>
      <c r="O520" s="239"/>
    </row>
    <row r="521" spans="1:15" x14ac:dyDescent="0.2">
      <c r="A521" s="97"/>
      <c r="B521" s="148">
        <f t="shared" si="72"/>
        <v>460</v>
      </c>
      <c r="C521" s="150" t="e">
        <f t="shared" si="75"/>
        <v>#VALUE!</v>
      </c>
      <c r="D521" s="150" t="e">
        <f t="shared" si="73"/>
        <v>#VALUE!</v>
      </c>
      <c r="E521" s="150" t="e">
        <f t="shared" si="76"/>
        <v>#VALUE!</v>
      </c>
      <c r="F521" s="317" t="e">
        <f t="shared" si="74"/>
        <v>#VALUE!</v>
      </c>
      <c r="G521" s="318"/>
      <c r="H521" s="318"/>
      <c r="I521" s="283"/>
      <c r="J521" s="252"/>
      <c r="K521" s="240"/>
      <c r="L521" s="240"/>
      <c r="M521" s="240">
        <f t="shared" si="70"/>
        <v>-102</v>
      </c>
      <c r="N521" s="253" t="e">
        <f t="shared" si="71"/>
        <v>#VALUE!</v>
      </c>
      <c r="O521" s="239"/>
    </row>
    <row r="522" spans="1:15" x14ac:dyDescent="0.2">
      <c r="A522" s="97"/>
      <c r="B522" s="148">
        <f t="shared" si="72"/>
        <v>461</v>
      </c>
      <c r="C522" s="150" t="e">
        <f t="shared" si="75"/>
        <v>#VALUE!</v>
      </c>
      <c r="D522" s="150" t="e">
        <f t="shared" si="73"/>
        <v>#VALUE!</v>
      </c>
      <c r="E522" s="150" t="e">
        <f t="shared" si="76"/>
        <v>#VALUE!</v>
      </c>
      <c r="F522" s="317" t="e">
        <f t="shared" si="74"/>
        <v>#VALUE!</v>
      </c>
      <c r="G522" s="318"/>
      <c r="H522" s="318"/>
      <c r="I522" s="283"/>
      <c r="J522" s="252"/>
      <c r="K522" s="240"/>
      <c r="L522" s="240"/>
      <c r="M522" s="240">
        <f t="shared" si="70"/>
        <v>-103</v>
      </c>
      <c r="N522" s="253" t="e">
        <f t="shared" si="71"/>
        <v>#VALUE!</v>
      </c>
      <c r="O522" s="239"/>
    </row>
    <row r="523" spans="1:15" x14ac:dyDescent="0.2">
      <c r="A523" s="97"/>
      <c r="B523" s="148">
        <f t="shared" si="72"/>
        <v>462</v>
      </c>
      <c r="C523" s="150" t="e">
        <f t="shared" si="75"/>
        <v>#VALUE!</v>
      </c>
      <c r="D523" s="150" t="e">
        <f t="shared" si="73"/>
        <v>#VALUE!</v>
      </c>
      <c r="E523" s="150" t="e">
        <f t="shared" si="76"/>
        <v>#VALUE!</v>
      </c>
      <c r="F523" s="317" t="e">
        <f t="shared" si="74"/>
        <v>#VALUE!</v>
      </c>
      <c r="G523" s="318"/>
      <c r="H523" s="318"/>
      <c r="I523" s="283"/>
      <c r="J523" s="252"/>
      <c r="K523" s="240"/>
      <c r="L523" s="240"/>
      <c r="M523" s="240">
        <f t="shared" si="70"/>
        <v>-104</v>
      </c>
      <c r="N523" s="253" t="e">
        <f t="shared" si="71"/>
        <v>#VALUE!</v>
      </c>
      <c r="O523" s="239"/>
    </row>
    <row r="524" spans="1:15" x14ac:dyDescent="0.2">
      <c r="A524" s="97"/>
      <c r="B524" s="148">
        <f t="shared" si="72"/>
        <v>463</v>
      </c>
      <c r="C524" s="150" t="e">
        <f t="shared" si="75"/>
        <v>#VALUE!</v>
      </c>
      <c r="D524" s="150" t="e">
        <f t="shared" si="73"/>
        <v>#VALUE!</v>
      </c>
      <c r="E524" s="150" t="e">
        <f t="shared" si="76"/>
        <v>#VALUE!</v>
      </c>
      <c r="F524" s="317" t="e">
        <f t="shared" si="74"/>
        <v>#VALUE!</v>
      </c>
      <c r="G524" s="318"/>
      <c r="H524" s="318"/>
      <c r="I524" s="283"/>
      <c r="J524" s="252"/>
      <c r="K524" s="240"/>
      <c r="L524" s="240"/>
      <c r="M524" s="240">
        <f t="shared" si="70"/>
        <v>-105</v>
      </c>
      <c r="N524" s="253" t="e">
        <f t="shared" si="71"/>
        <v>#VALUE!</v>
      </c>
      <c r="O524" s="239"/>
    </row>
    <row r="525" spans="1:15" x14ac:dyDescent="0.2">
      <c r="A525" s="97"/>
      <c r="B525" s="148">
        <f t="shared" si="72"/>
        <v>464</v>
      </c>
      <c r="C525" s="150" t="e">
        <f t="shared" si="75"/>
        <v>#VALUE!</v>
      </c>
      <c r="D525" s="150" t="e">
        <f t="shared" si="73"/>
        <v>#VALUE!</v>
      </c>
      <c r="E525" s="150" t="e">
        <f t="shared" si="76"/>
        <v>#VALUE!</v>
      </c>
      <c r="F525" s="317" t="e">
        <f t="shared" si="74"/>
        <v>#VALUE!</v>
      </c>
      <c r="G525" s="318"/>
      <c r="H525" s="318"/>
      <c r="I525" s="283"/>
      <c r="J525" s="252"/>
      <c r="K525" s="240"/>
      <c r="L525" s="240"/>
      <c r="M525" s="240">
        <f t="shared" si="70"/>
        <v>-106</v>
      </c>
      <c r="N525" s="253" t="e">
        <f t="shared" si="71"/>
        <v>#VALUE!</v>
      </c>
      <c r="O525" s="239"/>
    </row>
    <row r="526" spans="1:15" x14ac:dyDescent="0.2">
      <c r="A526" s="97"/>
      <c r="B526" s="148">
        <f t="shared" si="72"/>
        <v>465</v>
      </c>
      <c r="C526" s="150" t="e">
        <f t="shared" si="75"/>
        <v>#VALUE!</v>
      </c>
      <c r="D526" s="150" t="e">
        <f t="shared" si="73"/>
        <v>#VALUE!</v>
      </c>
      <c r="E526" s="150" t="e">
        <f t="shared" si="76"/>
        <v>#VALUE!</v>
      </c>
      <c r="F526" s="317" t="e">
        <f t="shared" si="74"/>
        <v>#VALUE!</v>
      </c>
      <c r="G526" s="318"/>
      <c r="H526" s="318"/>
      <c r="I526" s="283"/>
      <c r="J526" s="252"/>
      <c r="K526" s="240"/>
      <c r="L526" s="240"/>
      <c r="M526" s="240">
        <f t="shared" si="70"/>
        <v>-107</v>
      </c>
      <c r="N526" s="253" t="e">
        <f t="shared" si="71"/>
        <v>#VALUE!</v>
      </c>
      <c r="O526" s="239"/>
    </row>
    <row r="527" spans="1:15" x14ac:dyDescent="0.2">
      <c r="A527" s="97"/>
      <c r="B527" s="148">
        <f t="shared" si="72"/>
        <v>466</v>
      </c>
      <c r="C527" s="150" t="e">
        <f t="shared" si="75"/>
        <v>#VALUE!</v>
      </c>
      <c r="D527" s="150" t="e">
        <f t="shared" si="73"/>
        <v>#VALUE!</v>
      </c>
      <c r="E527" s="150" t="e">
        <f t="shared" si="76"/>
        <v>#VALUE!</v>
      </c>
      <c r="F527" s="317" t="e">
        <f t="shared" si="74"/>
        <v>#VALUE!</v>
      </c>
      <c r="G527" s="318"/>
      <c r="H527" s="318"/>
      <c r="I527" s="283"/>
      <c r="J527" s="252"/>
      <c r="K527" s="240"/>
      <c r="L527" s="240"/>
      <c r="M527" s="240">
        <f t="shared" si="70"/>
        <v>-108</v>
      </c>
      <c r="N527" s="253" t="e">
        <f t="shared" si="71"/>
        <v>#VALUE!</v>
      </c>
      <c r="O527" s="239"/>
    </row>
    <row r="528" spans="1:15" x14ac:dyDescent="0.2">
      <c r="A528" s="97"/>
      <c r="B528" s="148">
        <f t="shared" si="72"/>
        <v>467</v>
      </c>
      <c r="C528" s="150" t="e">
        <f t="shared" si="75"/>
        <v>#VALUE!</v>
      </c>
      <c r="D528" s="150" t="e">
        <f t="shared" si="73"/>
        <v>#VALUE!</v>
      </c>
      <c r="E528" s="150" t="e">
        <f t="shared" si="76"/>
        <v>#VALUE!</v>
      </c>
      <c r="F528" s="317" t="e">
        <f t="shared" si="74"/>
        <v>#VALUE!</v>
      </c>
      <c r="G528" s="318"/>
      <c r="H528" s="318"/>
      <c r="I528" s="283"/>
      <c r="J528" s="252"/>
      <c r="K528" s="240"/>
      <c r="L528" s="240"/>
      <c r="M528" s="240">
        <f t="shared" si="70"/>
        <v>-109</v>
      </c>
      <c r="N528" s="253" t="e">
        <f t="shared" si="71"/>
        <v>#VALUE!</v>
      </c>
      <c r="O528" s="239"/>
    </row>
    <row r="529" spans="1:15" x14ac:dyDescent="0.2">
      <c r="A529" s="97"/>
      <c r="B529" s="148">
        <f t="shared" si="72"/>
        <v>468</v>
      </c>
      <c r="C529" s="150" t="e">
        <f t="shared" si="75"/>
        <v>#VALUE!</v>
      </c>
      <c r="D529" s="150" t="e">
        <f t="shared" si="73"/>
        <v>#VALUE!</v>
      </c>
      <c r="E529" s="150" t="e">
        <f t="shared" si="76"/>
        <v>#VALUE!</v>
      </c>
      <c r="F529" s="317" t="e">
        <f t="shared" si="74"/>
        <v>#VALUE!</v>
      </c>
      <c r="G529" s="318"/>
      <c r="H529" s="318"/>
      <c r="I529" s="283"/>
      <c r="J529" s="252"/>
      <c r="K529" s="240"/>
      <c r="L529" s="240"/>
      <c r="M529" s="240">
        <f t="shared" si="70"/>
        <v>-110</v>
      </c>
      <c r="N529" s="253" t="e">
        <f t="shared" si="71"/>
        <v>#VALUE!</v>
      </c>
      <c r="O529" s="239"/>
    </row>
    <row r="530" spans="1:15" x14ac:dyDescent="0.2">
      <c r="A530" s="97"/>
      <c r="B530" s="148">
        <f t="shared" si="72"/>
        <v>469</v>
      </c>
      <c r="C530" s="150" t="e">
        <f t="shared" si="75"/>
        <v>#VALUE!</v>
      </c>
      <c r="D530" s="150" t="e">
        <f t="shared" si="73"/>
        <v>#VALUE!</v>
      </c>
      <c r="E530" s="150" t="e">
        <f t="shared" si="76"/>
        <v>#VALUE!</v>
      </c>
      <c r="F530" s="317" t="e">
        <f t="shared" si="74"/>
        <v>#VALUE!</v>
      </c>
      <c r="G530" s="318"/>
      <c r="H530" s="318"/>
      <c r="I530" s="283"/>
      <c r="J530" s="252"/>
      <c r="K530" s="240"/>
      <c r="L530" s="240"/>
      <c r="M530" s="240">
        <f t="shared" si="70"/>
        <v>-111</v>
      </c>
      <c r="N530" s="253" t="e">
        <f t="shared" si="71"/>
        <v>#VALUE!</v>
      </c>
      <c r="O530" s="239"/>
    </row>
    <row r="531" spans="1:15" x14ac:dyDescent="0.2">
      <c r="A531" s="97"/>
      <c r="B531" s="148">
        <f t="shared" si="72"/>
        <v>470</v>
      </c>
      <c r="C531" s="150" t="e">
        <f t="shared" si="75"/>
        <v>#VALUE!</v>
      </c>
      <c r="D531" s="150" t="e">
        <f t="shared" si="73"/>
        <v>#VALUE!</v>
      </c>
      <c r="E531" s="150" t="e">
        <f t="shared" si="76"/>
        <v>#VALUE!</v>
      </c>
      <c r="F531" s="317" t="e">
        <f t="shared" si="74"/>
        <v>#VALUE!</v>
      </c>
      <c r="G531" s="318"/>
      <c r="H531" s="318"/>
      <c r="I531" s="283"/>
      <c r="J531" s="252"/>
      <c r="K531" s="240"/>
      <c r="L531" s="240"/>
      <c r="M531" s="240">
        <f t="shared" si="70"/>
        <v>-112</v>
      </c>
      <c r="N531" s="253" t="e">
        <f t="shared" si="71"/>
        <v>#VALUE!</v>
      </c>
      <c r="O531" s="239"/>
    </row>
    <row r="532" spans="1:15" x14ac:dyDescent="0.2">
      <c r="A532" s="97"/>
      <c r="B532" s="148">
        <f t="shared" si="72"/>
        <v>471</v>
      </c>
      <c r="C532" s="150" t="e">
        <f t="shared" si="75"/>
        <v>#VALUE!</v>
      </c>
      <c r="D532" s="150" t="e">
        <f t="shared" si="73"/>
        <v>#VALUE!</v>
      </c>
      <c r="E532" s="150" t="e">
        <f t="shared" si="76"/>
        <v>#VALUE!</v>
      </c>
      <c r="F532" s="317" t="e">
        <f t="shared" si="74"/>
        <v>#VALUE!</v>
      </c>
      <c r="G532" s="318"/>
      <c r="H532" s="318"/>
      <c r="I532" s="283"/>
      <c r="J532" s="252"/>
      <c r="K532" s="240"/>
      <c r="L532" s="240"/>
      <c r="M532" s="240">
        <f t="shared" si="70"/>
        <v>-113</v>
      </c>
      <c r="N532" s="253" t="e">
        <f t="shared" si="71"/>
        <v>#VALUE!</v>
      </c>
      <c r="O532" s="239"/>
    </row>
    <row r="533" spans="1:15" x14ac:dyDescent="0.2">
      <c r="A533" s="97"/>
      <c r="B533" s="148">
        <f t="shared" si="72"/>
        <v>472</v>
      </c>
      <c r="C533" s="150" t="e">
        <f t="shared" si="75"/>
        <v>#VALUE!</v>
      </c>
      <c r="D533" s="150" t="e">
        <f t="shared" si="73"/>
        <v>#VALUE!</v>
      </c>
      <c r="E533" s="150" t="e">
        <f t="shared" si="76"/>
        <v>#VALUE!</v>
      </c>
      <c r="F533" s="317" t="e">
        <f t="shared" si="74"/>
        <v>#VALUE!</v>
      </c>
      <c r="G533" s="318"/>
      <c r="H533" s="318"/>
      <c r="I533" s="283"/>
      <c r="J533" s="252"/>
      <c r="K533" s="240"/>
      <c r="L533" s="240"/>
      <c r="M533" s="240">
        <f t="shared" si="70"/>
        <v>-114</v>
      </c>
      <c r="N533" s="253" t="e">
        <f t="shared" si="71"/>
        <v>#VALUE!</v>
      </c>
      <c r="O533" s="239"/>
    </row>
    <row r="534" spans="1:15" x14ac:dyDescent="0.2">
      <c r="A534" s="97"/>
      <c r="B534" s="148">
        <f t="shared" si="72"/>
        <v>473</v>
      </c>
      <c r="C534" s="150" t="e">
        <f t="shared" si="75"/>
        <v>#VALUE!</v>
      </c>
      <c r="D534" s="150" t="e">
        <f t="shared" si="73"/>
        <v>#VALUE!</v>
      </c>
      <c r="E534" s="150" t="e">
        <f t="shared" si="76"/>
        <v>#VALUE!</v>
      </c>
      <c r="F534" s="317" t="e">
        <f t="shared" si="74"/>
        <v>#VALUE!</v>
      </c>
      <c r="G534" s="318"/>
      <c r="H534" s="318"/>
      <c r="I534" s="283"/>
      <c r="J534" s="252"/>
      <c r="K534" s="240"/>
      <c r="L534" s="240"/>
      <c r="M534" s="240">
        <f t="shared" si="70"/>
        <v>-115</v>
      </c>
      <c r="N534" s="253" t="e">
        <f t="shared" si="71"/>
        <v>#VALUE!</v>
      </c>
      <c r="O534" s="239"/>
    </row>
    <row r="535" spans="1:15" x14ac:dyDescent="0.2">
      <c r="A535" s="97"/>
      <c r="B535" s="148">
        <f t="shared" si="72"/>
        <v>474</v>
      </c>
      <c r="C535" s="150" t="e">
        <f t="shared" si="75"/>
        <v>#VALUE!</v>
      </c>
      <c r="D535" s="150" t="e">
        <f t="shared" si="73"/>
        <v>#VALUE!</v>
      </c>
      <c r="E535" s="150" t="e">
        <f t="shared" si="76"/>
        <v>#VALUE!</v>
      </c>
      <c r="F535" s="317" t="e">
        <f t="shared" si="74"/>
        <v>#VALUE!</v>
      </c>
      <c r="G535" s="318"/>
      <c r="H535" s="318"/>
      <c r="I535" s="283"/>
      <c r="J535" s="252"/>
      <c r="K535" s="240"/>
      <c r="L535" s="240"/>
      <c r="M535" s="240">
        <f t="shared" si="70"/>
        <v>-116</v>
      </c>
      <c r="N535" s="253" t="e">
        <f t="shared" si="71"/>
        <v>#VALUE!</v>
      </c>
      <c r="O535" s="239"/>
    </row>
    <row r="536" spans="1:15" x14ac:dyDescent="0.2">
      <c r="A536" s="97"/>
      <c r="B536" s="148">
        <f t="shared" si="72"/>
        <v>475</v>
      </c>
      <c r="C536" s="150" t="e">
        <f t="shared" si="75"/>
        <v>#VALUE!</v>
      </c>
      <c r="D536" s="150" t="e">
        <f t="shared" si="73"/>
        <v>#VALUE!</v>
      </c>
      <c r="E536" s="150" t="e">
        <f t="shared" si="76"/>
        <v>#VALUE!</v>
      </c>
      <c r="F536" s="317" t="e">
        <f t="shared" si="74"/>
        <v>#VALUE!</v>
      </c>
      <c r="G536" s="318"/>
      <c r="H536" s="318"/>
      <c r="I536" s="283"/>
      <c r="J536" s="252"/>
      <c r="K536" s="240"/>
      <c r="L536" s="240"/>
      <c r="M536" s="240">
        <f t="shared" si="70"/>
        <v>-117</v>
      </c>
      <c r="N536" s="253" t="e">
        <f t="shared" si="71"/>
        <v>#VALUE!</v>
      </c>
      <c r="O536" s="239"/>
    </row>
    <row r="537" spans="1:15" x14ac:dyDescent="0.2">
      <c r="A537" s="97"/>
      <c r="B537" s="148">
        <f t="shared" si="72"/>
        <v>476</v>
      </c>
      <c r="C537" s="150" t="e">
        <f t="shared" si="75"/>
        <v>#VALUE!</v>
      </c>
      <c r="D537" s="150" t="e">
        <f t="shared" si="73"/>
        <v>#VALUE!</v>
      </c>
      <c r="E537" s="150" t="e">
        <f t="shared" si="76"/>
        <v>#VALUE!</v>
      </c>
      <c r="F537" s="317" t="e">
        <f t="shared" si="74"/>
        <v>#VALUE!</v>
      </c>
      <c r="G537" s="318"/>
      <c r="H537" s="318"/>
      <c r="I537" s="283"/>
      <c r="J537" s="252"/>
      <c r="K537" s="240"/>
      <c r="L537" s="240"/>
      <c r="M537" s="240">
        <f t="shared" si="70"/>
        <v>-118</v>
      </c>
      <c r="N537" s="253" t="e">
        <f t="shared" si="71"/>
        <v>#VALUE!</v>
      </c>
      <c r="O537" s="239"/>
    </row>
    <row r="538" spans="1:15" x14ac:dyDescent="0.2">
      <c r="A538" s="97"/>
      <c r="B538" s="148">
        <f t="shared" si="72"/>
        <v>477</v>
      </c>
      <c r="C538" s="150" t="e">
        <f t="shared" si="75"/>
        <v>#VALUE!</v>
      </c>
      <c r="D538" s="150" t="e">
        <f t="shared" si="73"/>
        <v>#VALUE!</v>
      </c>
      <c r="E538" s="150" t="e">
        <f t="shared" si="76"/>
        <v>#VALUE!</v>
      </c>
      <c r="F538" s="317" t="e">
        <f t="shared" si="74"/>
        <v>#VALUE!</v>
      </c>
      <c r="G538" s="318"/>
      <c r="H538" s="318"/>
      <c r="I538" s="283"/>
      <c r="J538" s="252"/>
      <c r="K538" s="240"/>
      <c r="L538" s="240"/>
      <c r="M538" s="240">
        <f t="shared" si="70"/>
        <v>-119</v>
      </c>
      <c r="N538" s="253" t="e">
        <f t="shared" si="71"/>
        <v>#VALUE!</v>
      </c>
      <c r="O538" s="239"/>
    </row>
    <row r="539" spans="1:15" x14ac:dyDescent="0.2">
      <c r="A539" s="97"/>
      <c r="B539" s="148">
        <f t="shared" si="72"/>
        <v>478</v>
      </c>
      <c r="C539" s="150" t="e">
        <f t="shared" si="75"/>
        <v>#VALUE!</v>
      </c>
      <c r="D539" s="150" t="e">
        <f t="shared" si="73"/>
        <v>#VALUE!</v>
      </c>
      <c r="E539" s="150" t="e">
        <f t="shared" si="76"/>
        <v>#VALUE!</v>
      </c>
      <c r="F539" s="317" t="e">
        <f t="shared" si="74"/>
        <v>#VALUE!</v>
      </c>
      <c r="G539" s="318"/>
      <c r="H539" s="318"/>
      <c r="I539" s="283"/>
      <c r="J539" s="252"/>
      <c r="K539" s="240"/>
      <c r="L539" s="240"/>
      <c r="M539" s="240">
        <f t="shared" si="70"/>
        <v>-120</v>
      </c>
      <c r="N539" s="253" t="e">
        <f t="shared" si="71"/>
        <v>#VALUE!</v>
      </c>
      <c r="O539" s="239"/>
    </row>
    <row r="540" spans="1:15" x14ac:dyDescent="0.2">
      <c r="A540" s="97"/>
      <c r="B540" s="148">
        <f t="shared" si="72"/>
        <v>479</v>
      </c>
      <c r="C540" s="150" t="e">
        <f t="shared" si="75"/>
        <v>#VALUE!</v>
      </c>
      <c r="D540" s="150" t="e">
        <f t="shared" si="73"/>
        <v>#VALUE!</v>
      </c>
      <c r="E540" s="150" t="e">
        <f t="shared" si="76"/>
        <v>#VALUE!</v>
      </c>
      <c r="F540" s="317" t="e">
        <f t="shared" si="74"/>
        <v>#VALUE!</v>
      </c>
      <c r="G540" s="318"/>
      <c r="H540" s="318"/>
      <c r="I540" s="283"/>
      <c r="J540" s="252"/>
      <c r="K540" s="240"/>
      <c r="L540" s="240"/>
      <c r="M540" s="240">
        <f t="shared" si="70"/>
        <v>-121</v>
      </c>
      <c r="N540" s="253" t="e">
        <f t="shared" si="71"/>
        <v>#VALUE!</v>
      </c>
      <c r="O540" s="239"/>
    </row>
    <row r="541" spans="1:15" x14ac:dyDescent="0.2">
      <c r="A541" s="97"/>
      <c r="B541" s="148">
        <f t="shared" si="72"/>
        <v>480</v>
      </c>
      <c r="C541" s="150" t="e">
        <f t="shared" si="75"/>
        <v>#VALUE!</v>
      </c>
      <c r="D541" s="150" t="e">
        <f t="shared" si="73"/>
        <v>#VALUE!</v>
      </c>
      <c r="E541" s="150" t="e">
        <f t="shared" si="76"/>
        <v>#VALUE!</v>
      </c>
      <c r="F541" s="317" t="e">
        <f t="shared" si="74"/>
        <v>#VALUE!</v>
      </c>
      <c r="G541" s="318"/>
      <c r="H541" s="318"/>
      <c r="I541" s="283"/>
      <c r="J541" s="252"/>
      <c r="K541" s="240"/>
      <c r="L541" s="240"/>
      <c r="M541" s="240">
        <f t="shared" si="70"/>
        <v>-122</v>
      </c>
      <c r="N541" s="253" t="e">
        <f t="shared" si="71"/>
        <v>#VALUE!</v>
      </c>
      <c r="O541" s="239"/>
    </row>
    <row r="542" spans="1:15" x14ac:dyDescent="0.2">
      <c r="A542" s="97"/>
      <c r="B542" s="148">
        <f t="shared" si="72"/>
        <v>481</v>
      </c>
      <c r="C542" s="150" t="e">
        <f t="shared" si="75"/>
        <v>#VALUE!</v>
      </c>
      <c r="D542" s="150" t="e">
        <f t="shared" si="73"/>
        <v>#VALUE!</v>
      </c>
      <c r="E542" s="150" t="e">
        <f t="shared" si="76"/>
        <v>#VALUE!</v>
      </c>
      <c r="F542" s="317" t="e">
        <f t="shared" si="74"/>
        <v>#VALUE!</v>
      </c>
      <c r="G542" s="318"/>
      <c r="H542" s="318"/>
      <c r="I542" s="283"/>
      <c r="J542" s="252"/>
      <c r="K542" s="240"/>
      <c r="L542" s="240"/>
      <c r="M542" s="240">
        <f t="shared" si="70"/>
        <v>-123</v>
      </c>
      <c r="N542" s="253" t="e">
        <f t="shared" si="71"/>
        <v>#VALUE!</v>
      </c>
      <c r="O542" s="239"/>
    </row>
    <row r="543" spans="1:15" x14ac:dyDescent="0.2">
      <c r="A543" s="97"/>
      <c r="B543" s="148">
        <f t="shared" si="72"/>
        <v>482</v>
      </c>
      <c r="C543" s="150" t="e">
        <f t="shared" si="75"/>
        <v>#VALUE!</v>
      </c>
      <c r="D543" s="150" t="e">
        <f t="shared" si="73"/>
        <v>#VALUE!</v>
      </c>
      <c r="E543" s="150" t="e">
        <f t="shared" si="76"/>
        <v>#VALUE!</v>
      </c>
      <c r="F543" s="317" t="e">
        <f t="shared" si="74"/>
        <v>#VALUE!</v>
      </c>
      <c r="G543" s="318"/>
      <c r="H543" s="318"/>
      <c r="I543" s="283"/>
      <c r="J543" s="252"/>
      <c r="K543" s="240"/>
      <c r="L543" s="240"/>
      <c r="M543" s="240">
        <f t="shared" si="70"/>
        <v>-124</v>
      </c>
      <c r="N543" s="253" t="e">
        <f t="shared" si="71"/>
        <v>#VALUE!</v>
      </c>
      <c r="O543" s="239"/>
    </row>
    <row r="544" spans="1:15" x14ac:dyDescent="0.2">
      <c r="A544" s="97"/>
      <c r="B544" s="148">
        <f t="shared" si="72"/>
        <v>483</v>
      </c>
      <c r="C544" s="150" t="e">
        <f t="shared" si="75"/>
        <v>#VALUE!</v>
      </c>
      <c r="D544" s="150" t="e">
        <f t="shared" si="73"/>
        <v>#VALUE!</v>
      </c>
      <c r="E544" s="150" t="e">
        <f t="shared" si="76"/>
        <v>#VALUE!</v>
      </c>
      <c r="F544" s="317" t="e">
        <f t="shared" si="74"/>
        <v>#VALUE!</v>
      </c>
      <c r="G544" s="318"/>
      <c r="H544" s="318"/>
      <c r="I544" s="283"/>
      <c r="J544" s="252"/>
      <c r="K544" s="240"/>
      <c r="L544" s="240"/>
      <c r="M544" s="240">
        <f t="shared" si="70"/>
        <v>-125</v>
      </c>
      <c r="N544" s="253" t="e">
        <f t="shared" si="71"/>
        <v>#VALUE!</v>
      </c>
      <c r="O544" s="239"/>
    </row>
    <row r="545" spans="1:15" x14ac:dyDescent="0.2">
      <c r="A545" s="97"/>
      <c r="B545" s="148">
        <f t="shared" si="72"/>
        <v>484</v>
      </c>
      <c r="C545" s="150" t="e">
        <f t="shared" si="75"/>
        <v>#VALUE!</v>
      </c>
      <c r="D545" s="150" t="e">
        <f t="shared" si="73"/>
        <v>#VALUE!</v>
      </c>
      <c r="E545" s="150" t="e">
        <f t="shared" si="76"/>
        <v>#VALUE!</v>
      </c>
      <c r="F545" s="317" t="e">
        <f t="shared" si="74"/>
        <v>#VALUE!</v>
      </c>
      <c r="G545" s="318"/>
      <c r="H545" s="318"/>
      <c r="I545" s="283"/>
      <c r="J545" s="252"/>
      <c r="K545" s="240"/>
      <c r="L545" s="240"/>
      <c r="M545" s="240">
        <f t="shared" si="70"/>
        <v>-126</v>
      </c>
      <c r="N545" s="253" t="e">
        <f t="shared" si="71"/>
        <v>#VALUE!</v>
      </c>
      <c r="O545" s="239"/>
    </row>
    <row r="546" spans="1:15" x14ac:dyDescent="0.2">
      <c r="A546" s="97"/>
      <c r="B546" s="148">
        <f t="shared" si="72"/>
        <v>485</v>
      </c>
      <c r="C546" s="150" t="e">
        <f t="shared" si="75"/>
        <v>#VALUE!</v>
      </c>
      <c r="D546" s="150" t="e">
        <f t="shared" si="73"/>
        <v>#VALUE!</v>
      </c>
      <c r="E546" s="150" t="e">
        <f t="shared" si="76"/>
        <v>#VALUE!</v>
      </c>
      <c r="F546" s="317" t="e">
        <f t="shared" si="74"/>
        <v>#VALUE!</v>
      </c>
      <c r="G546" s="318"/>
      <c r="H546" s="318"/>
      <c r="I546" s="283"/>
      <c r="J546" s="252"/>
      <c r="K546" s="240"/>
      <c r="L546" s="240"/>
      <c r="M546" s="240">
        <f t="shared" si="70"/>
        <v>-127</v>
      </c>
      <c r="N546" s="253" t="e">
        <f t="shared" si="71"/>
        <v>#VALUE!</v>
      </c>
      <c r="O546" s="239"/>
    </row>
    <row r="547" spans="1:15" x14ac:dyDescent="0.2">
      <c r="A547" s="97"/>
      <c r="B547" s="148">
        <f t="shared" si="72"/>
        <v>486</v>
      </c>
      <c r="C547" s="150" t="e">
        <f t="shared" si="75"/>
        <v>#VALUE!</v>
      </c>
      <c r="D547" s="150" t="e">
        <f t="shared" si="73"/>
        <v>#VALUE!</v>
      </c>
      <c r="E547" s="150" t="e">
        <f t="shared" si="76"/>
        <v>#VALUE!</v>
      </c>
      <c r="F547" s="317" t="e">
        <f t="shared" si="74"/>
        <v>#VALUE!</v>
      </c>
      <c r="G547" s="318"/>
      <c r="H547" s="318"/>
      <c r="I547" s="283"/>
      <c r="J547" s="252"/>
      <c r="K547" s="240"/>
      <c r="L547" s="240"/>
      <c r="M547" s="240">
        <f t="shared" si="70"/>
        <v>-128</v>
      </c>
      <c r="N547" s="253" t="e">
        <f t="shared" si="71"/>
        <v>#VALUE!</v>
      </c>
      <c r="O547" s="239"/>
    </row>
    <row r="548" spans="1:15" x14ac:dyDescent="0.2">
      <c r="A548" s="97"/>
      <c r="B548" s="148">
        <f t="shared" si="72"/>
        <v>487</v>
      </c>
      <c r="C548" s="150" t="e">
        <f t="shared" si="75"/>
        <v>#VALUE!</v>
      </c>
      <c r="D548" s="150" t="e">
        <f t="shared" si="73"/>
        <v>#VALUE!</v>
      </c>
      <c r="E548" s="150" t="e">
        <f t="shared" si="76"/>
        <v>#VALUE!</v>
      </c>
      <c r="F548" s="317" t="e">
        <f t="shared" si="74"/>
        <v>#VALUE!</v>
      </c>
      <c r="G548" s="318"/>
      <c r="H548" s="318"/>
      <c r="I548" s="283"/>
      <c r="J548" s="252"/>
      <c r="K548" s="240"/>
      <c r="L548" s="240"/>
      <c r="M548" s="240">
        <f t="shared" si="70"/>
        <v>-129</v>
      </c>
      <c r="N548" s="253" t="e">
        <f t="shared" si="71"/>
        <v>#VALUE!</v>
      </c>
      <c r="O548" s="239"/>
    </row>
    <row r="549" spans="1:15" x14ac:dyDescent="0.2">
      <c r="A549" s="97"/>
      <c r="B549" s="148">
        <f t="shared" si="72"/>
        <v>488</v>
      </c>
      <c r="C549" s="150" t="e">
        <f t="shared" si="75"/>
        <v>#VALUE!</v>
      </c>
      <c r="D549" s="150" t="e">
        <f t="shared" si="73"/>
        <v>#VALUE!</v>
      </c>
      <c r="E549" s="150" t="e">
        <f t="shared" si="76"/>
        <v>#VALUE!</v>
      </c>
      <c r="F549" s="317" t="e">
        <f t="shared" si="74"/>
        <v>#VALUE!</v>
      </c>
      <c r="G549" s="318"/>
      <c r="H549" s="318"/>
      <c r="I549" s="283"/>
      <c r="J549" s="252"/>
      <c r="K549" s="240"/>
      <c r="L549" s="240"/>
      <c r="M549" s="240">
        <f t="shared" si="70"/>
        <v>-130</v>
      </c>
      <c r="N549" s="253" t="e">
        <f t="shared" si="71"/>
        <v>#VALUE!</v>
      </c>
      <c r="O549" s="239"/>
    </row>
    <row r="550" spans="1:15" x14ac:dyDescent="0.2">
      <c r="A550" s="97"/>
      <c r="B550" s="148">
        <f t="shared" si="72"/>
        <v>489</v>
      </c>
      <c r="C550" s="150" t="e">
        <f t="shared" si="75"/>
        <v>#VALUE!</v>
      </c>
      <c r="D550" s="150" t="e">
        <f t="shared" si="73"/>
        <v>#VALUE!</v>
      </c>
      <c r="E550" s="150" t="e">
        <f t="shared" si="76"/>
        <v>#VALUE!</v>
      </c>
      <c r="F550" s="317" t="e">
        <f t="shared" si="74"/>
        <v>#VALUE!</v>
      </c>
      <c r="G550" s="318"/>
      <c r="H550" s="318"/>
      <c r="I550" s="283"/>
      <c r="J550" s="252"/>
      <c r="K550" s="240"/>
      <c r="L550" s="240"/>
      <c r="M550" s="240">
        <f t="shared" si="70"/>
        <v>-131</v>
      </c>
      <c r="N550" s="253" t="e">
        <f t="shared" si="71"/>
        <v>#VALUE!</v>
      </c>
      <c r="O550" s="239"/>
    </row>
    <row r="551" spans="1:15" x14ac:dyDescent="0.2">
      <c r="A551" s="97"/>
      <c r="B551" s="148">
        <f t="shared" si="72"/>
        <v>490</v>
      </c>
      <c r="C551" s="150" t="e">
        <f t="shared" si="75"/>
        <v>#VALUE!</v>
      </c>
      <c r="D551" s="150" t="e">
        <f t="shared" si="73"/>
        <v>#VALUE!</v>
      </c>
      <c r="E551" s="150" t="e">
        <f t="shared" si="76"/>
        <v>#VALUE!</v>
      </c>
      <c r="F551" s="317" t="e">
        <f t="shared" si="74"/>
        <v>#VALUE!</v>
      </c>
      <c r="G551" s="318"/>
      <c r="H551" s="318"/>
      <c r="I551" s="283"/>
      <c r="J551" s="252"/>
      <c r="K551" s="240"/>
      <c r="L551" s="240"/>
      <c r="M551" s="240">
        <f t="shared" si="70"/>
        <v>-132</v>
      </c>
      <c r="N551" s="253" t="e">
        <f t="shared" si="71"/>
        <v>#VALUE!</v>
      </c>
      <c r="O551" s="239"/>
    </row>
    <row r="552" spans="1:15" x14ac:dyDescent="0.2">
      <c r="A552" s="97"/>
      <c r="B552" s="148">
        <f t="shared" si="72"/>
        <v>491</v>
      </c>
      <c r="C552" s="150" t="e">
        <f t="shared" si="75"/>
        <v>#VALUE!</v>
      </c>
      <c r="D552" s="150" t="e">
        <f t="shared" si="73"/>
        <v>#VALUE!</v>
      </c>
      <c r="E552" s="150" t="e">
        <f t="shared" si="76"/>
        <v>#VALUE!</v>
      </c>
      <c r="F552" s="317" t="e">
        <f t="shared" si="74"/>
        <v>#VALUE!</v>
      </c>
      <c r="G552" s="318"/>
      <c r="H552" s="318"/>
      <c r="I552" s="283"/>
      <c r="J552" s="252"/>
      <c r="K552" s="240"/>
      <c r="L552" s="240"/>
      <c r="M552" s="240">
        <f t="shared" si="70"/>
        <v>-133</v>
      </c>
      <c r="N552" s="253" t="e">
        <f t="shared" si="71"/>
        <v>#VALUE!</v>
      </c>
      <c r="O552" s="239"/>
    </row>
    <row r="553" spans="1:15" x14ac:dyDescent="0.2">
      <c r="A553" s="97"/>
      <c r="B553" s="148">
        <f t="shared" si="72"/>
        <v>492</v>
      </c>
      <c r="C553" s="150" t="e">
        <f t="shared" si="75"/>
        <v>#VALUE!</v>
      </c>
      <c r="D553" s="150" t="e">
        <f t="shared" si="73"/>
        <v>#VALUE!</v>
      </c>
      <c r="E553" s="150" t="e">
        <f t="shared" si="76"/>
        <v>#VALUE!</v>
      </c>
      <c r="F553" s="317" t="e">
        <f t="shared" si="74"/>
        <v>#VALUE!</v>
      </c>
      <c r="G553" s="318"/>
      <c r="H553" s="318"/>
      <c r="I553" s="283"/>
      <c r="J553" s="252"/>
      <c r="K553" s="240"/>
      <c r="L553" s="240"/>
      <c r="M553" s="240">
        <f t="shared" si="70"/>
        <v>-134</v>
      </c>
      <c r="N553" s="253" t="e">
        <f t="shared" si="71"/>
        <v>#VALUE!</v>
      </c>
      <c r="O553" s="239"/>
    </row>
    <row r="554" spans="1:15" x14ac:dyDescent="0.2">
      <c r="A554" s="97"/>
      <c r="B554" s="148">
        <f t="shared" si="72"/>
        <v>493</v>
      </c>
      <c r="C554" s="150" t="e">
        <f t="shared" si="75"/>
        <v>#VALUE!</v>
      </c>
      <c r="D554" s="150" t="e">
        <f t="shared" si="73"/>
        <v>#VALUE!</v>
      </c>
      <c r="E554" s="150" t="e">
        <f t="shared" si="76"/>
        <v>#VALUE!</v>
      </c>
      <c r="F554" s="317" t="e">
        <f t="shared" si="74"/>
        <v>#VALUE!</v>
      </c>
      <c r="G554" s="318"/>
      <c r="H554" s="318"/>
      <c r="I554" s="283"/>
      <c r="J554" s="252"/>
      <c r="K554" s="240"/>
      <c r="L554" s="240"/>
      <c r="M554" s="240">
        <f t="shared" si="70"/>
        <v>-135</v>
      </c>
      <c r="N554" s="253" t="e">
        <f t="shared" si="71"/>
        <v>#VALUE!</v>
      </c>
      <c r="O554" s="239"/>
    </row>
    <row r="555" spans="1:15" x14ac:dyDescent="0.2">
      <c r="A555" s="97"/>
      <c r="B555" s="148">
        <f t="shared" si="72"/>
        <v>494</v>
      </c>
      <c r="C555" s="150" t="e">
        <f t="shared" si="75"/>
        <v>#VALUE!</v>
      </c>
      <c r="D555" s="150" t="e">
        <f t="shared" si="73"/>
        <v>#VALUE!</v>
      </c>
      <c r="E555" s="150" t="e">
        <f t="shared" si="76"/>
        <v>#VALUE!</v>
      </c>
      <c r="F555" s="317" t="e">
        <f t="shared" si="74"/>
        <v>#VALUE!</v>
      </c>
      <c r="G555" s="318"/>
      <c r="H555" s="318"/>
      <c r="I555" s="283"/>
      <c r="J555" s="252"/>
      <c r="K555" s="240"/>
      <c r="L555" s="240"/>
      <c r="M555" s="240">
        <f t="shared" si="70"/>
        <v>-136</v>
      </c>
      <c r="N555" s="253" t="e">
        <f t="shared" si="71"/>
        <v>#VALUE!</v>
      </c>
      <c r="O555" s="239"/>
    </row>
    <row r="556" spans="1:15" x14ac:dyDescent="0.2">
      <c r="A556" s="97"/>
      <c r="B556" s="148">
        <f t="shared" si="72"/>
        <v>495</v>
      </c>
      <c r="C556" s="150" t="e">
        <f t="shared" si="75"/>
        <v>#VALUE!</v>
      </c>
      <c r="D556" s="150" t="e">
        <f t="shared" si="73"/>
        <v>#VALUE!</v>
      </c>
      <c r="E556" s="150" t="e">
        <f t="shared" si="76"/>
        <v>#VALUE!</v>
      </c>
      <c r="F556" s="317" t="e">
        <f t="shared" si="74"/>
        <v>#VALUE!</v>
      </c>
      <c r="G556" s="318"/>
      <c r="H556" s="318"/>
      <c r="I556" s="283"/>
      <c r="J556" s="252"/>
      <c r="K556" s="240"/>
      <c r="L556" s="240"/>
      <c r="M556" s="240">
        <f t="shared" si="70"/>
        <v>-137</v>
      </c>
      <c r="N556" s="253" t="e">
        <f t="shared" si="71"/>
        <v>#VALUE!</v>
      </c>
      <c r="O556" s="239"/>
    </row>
    <row r="557" spans="1:15" x14ac:dyDescent="0.2">
      <c r="A557" s="97"/>
      <c r="B557" s="148">
        <f t="shared" si="72"/>
        <v>496</v>
      </c>
      <c r="C557" s="150" t="e">
        <f t="shared" si="75"/>
        <v>#VALUE!</v>
      </c>
      <c r="D557" s="150" t="e">
        <f t="shared" si="73"/>
        <v>#VALUE!</v>
      </c>
      <c r="E557" s="150" t="e">
        <f t="shared" si="76"/>
        <v>#VALUE!</v>
      </c>
      <c r="F557" s="317" t="e">
        <f t="shared" si="74"/>
        <v>#VALUE!</v>
      </c>
      <c r="G557" s="318"/>
      <c r="H557" s="318"/>
      <c r="I557" s="283"/>
      <c r="J557" s="252"/>
      <c r="K557" s="240"/>
      <c r="L557" s="240"/>
      <c r="M557" s="240">
        <f t="shared" si="70"/>
        <v>-138</v>
      </c>
      <c r="N557" s="253" t="e">
        <f t="shared" si="71"/>
        <v>#VALUE!</v>
      </c>
      <c r="O557" s="239"/>
    </row>
    <row r="558" spans="1:15" x14ac:dyDescent="0.2">
      <c r="A558" s="97"/>
      <c r="B558" s="148">
        <f t="shared" si="72"/>
        <v>497</v>
      </c>
      <c r="C558" s="150" t="e">
        <f t="shared" si="75"/>
        <v>#VALUE!</v>
      </c>
      <c r="D558" s="150" t="e">
        <f t="shared" si="73"/>
        <v>#VALUE!</v>
      </c>
      <c r="E558" s="150" t="e">
        <f t="shared" si="76"/>
        <v>#VALUE!</v>
      </c>
      <c r="F558" s="317" t="e">
        <f t="shared" si="74"/>
        <v>#VALUE!</v>
      </c>
      <c r="G558" s="318"/>
      <c r="H558" s="318"/>
      <c r="I558" s="283"/>
      <c r="J558" s="252"/>
      <c r="K558" s="240"/>
      <c r="L558" s="240"/>
      <c r="M558" s="240">
        <f t="shared" si="70"/>
        <v>-139</v>
      </c>
      <c r="N558" s="253" t="e">
        <f t="shared" si="71"/>
        <v>#VALUE!</v>
      </c>
      <c r="O558" s="239"/>
    </row>
    <row r="559" spans="1:15" x14ac:dyDescent="0.2">
      <c r="A559" s="97"/>
      <c r="B559" s="148">
        <f t="shared" si="72"/>
        <v>498</v>
      </c>
      <c r="C559" s="150" t="e">
        <f t="shared" si="75"/>
        <v>#VALUE!</v>
      </c>
      <c r="D559" s="150" t="e">
        <f t="shared" si="73"/>
        <v>#VALUE!</v>
      </c>
      <c r="E559" s="150" t="e">
        <f t="shared" si="76"/>
        <v>#VALUE!</v>
      </c>
      <c r="F559" s="317" t="e">
        <f t="shared" si="74"/>
        <v>#VALUE!</v>
      </c>
      <c r="G559" s="318"/>
      <c r="H559" s="318"/>
      <c r="I559" s="283"/>
      <c r="J559" s="252"/>
      <c r="K559" s="240"/>
      <c r="L559" s="240"/>
      <c r="M559" s="240">
        <f t="shared" si="70"/>
        <v>-140</v>
      </c>
      <c r="N559" s="253" t="e">
        <f t="shared" si="71"/>
        <v>#VALUE!</v>
      </c>
      <c r="O559" s="239"/>
    </row>
    <row r="560" spans="1:15" x14ac:dyDescent="0.2">
      <c r="A560" s="97"/>
      <c r="B560" s="148">
        <f t="shared" si="72"/>
        <v>499</v>
      </c>
      <c r="C560" s="150" t="e">
        <f t="shared" si="75"/>
        <v>#VALUE!</v>
      </c>
      <c r="D560" s="150" t="e">
        <f t="shared" si="73"/>
        <v>#VALUE!</v>
      </c>
      <c r="E560" s="150" t="e">
        <f t="shared" si="76"/>
        <v>#VALUE!</v>
      </c>
      <c r="F560" s="317" t="e">
        <f t="shared" si="74"/>
        <v>#VALUE!</v>
      </c>
      <c r="G560" s="318"/>
      <c r="H560" s="318"/>
      <c r="I560" s="283"/>
      <c r="J560" s="252"/>
      <c r="K560" s="240"/>
      <c r="L560" s="240"/>
      <c r="M560" s="240">
        <f t="shared" si="70"/>
        <v>-141</v>
      </c>
      <c r="N560" s="253" t="e">
        <f t="shared" si="71"/>
        <v>#VALUE!</v>
      </c>
      <c r="O560" s="239"/>
    </row>
    <row r="561" spans="1:15" x14ac:dyDescent="0.2">
      <c r="A561" s="97"/>
      <c r="B561" s="148">
        <f t="shared" si="72"/>
        <v>500</v>
      </c>
      <c r="C561" s="150" t="e">
        <f t="shared" si="75"/>
        <v>#VALUE!</v>
      </c>
      <c r="D561" s="150" t="e">
        <f t="shared" si="73"/>
        <v>#VALUE!</v>
      </c>
      <c r="E561" s="150" t="e">
        <f t="shared" si="76"/>
        <v>#VALUE!</v>
      </c>
      <c r="F561" s="317" t="e">
        <f t="shared" si="74"/>
        <v>#VALUE!</v>
      </c>
      <c r="G561" s="318"/>
      <c r="H561" s="318"/>
      <c r="I561" s="283"/>
      <c r="J561" s="252"/>
      <c r="K561" s="240"/>
      <c r="L561" s="240"/>
      <c r="M561" s="240">
        <f t="shared" si="70"/>
        <v>-142</v>
      </c>
      <c r="N561" s="253" t="e">
        <f t="shared" si="71"/>
        <v>#VALUE!</v>
      </c>
      <c r="O561" s="239"/>
    </row>
    <row r="562" spans="1:15" x14ac:dyDescent="0.2">
      <c r="A562" s="97"/>
      <c r="B562" s="148">
        <f t="shared" si="72"/>
        <v>501</v>
      </c>
      <c r="C562" s="150" t="e">
        <f t="shared" si="75"/>
        <v>#VALUE!</v>
      </c>
      <c r="D562" s="150" t="e">
        <f t="shared" si="73"/>
        <v>#VALUE!</v>
      </c>
      <c r="E562" s="150" t="e">
        <f t="shared" si="76"/>
        <v>#VALUE!</v>
      </c>
      <c r="F562" s="317" t="e">
        <f t="shared" si="74"/>
        <v>#VALUE!</v>
      </c>
      <c r="G562" s="318"/>
      <c r="H562" s="318"/>
      <c r="I562" s="283"/>
      <c r="J562" s="252"/>
      <c r="K562" s="240"/>
      <c r="L562" s="240"/>
      <c r="M562" s="240">
        <f t="shared" si="70"/>
        <v>-143</v>
      </c>
      <c r="N562" s="253" t="e">
        <f t="shared" si="71"/>
        <v>#VALUE!</v>
      </c>
      <c r="O562" s="239"/>
    </row>
    <row r="563" spans="1:15" x14ac:dyDescent="0.2">
      <c r="A563" s="97"/>
      <c r="B563" s="148">
        <f t="shared" si="72"/>
        <v>502</v>
      </c>
      <c r="C563" s="150" t="e">
        <f t="shared" si="75"/>
        <v>#VALUE!</v>
      </c>
      <c r="D563" s="150" t="e">
        <f t="shared" si="73"/>
        <v>#VALUE!</v>
      </c>
      <c r="E563" s="150" t="e">
        <f t="shared" si="76"/>
        <v>#VALUE!</v>
      </c>
      <c r="F563" s="317" t="e">
        <f t="shared" si="74"/>
        <v>#VALUE!</v>
      </c>
      <c r="G563" s="318"/>
      <c r="H563" s="318"/>
      <c r="I563" s="283"/>
      <c r="J563" s="252"/>
      <c r="K563" s="240"/>
      <c r="L563" s="240"/>
      <c r="M563" s="240">
        <f t="shared" ref="M563:M626" si="77">M562-1</f>
        <v>-144</v>
      </c>
      <c r="N563" s="253" t="e">
        <f t="shared" ref="N563:N626" si="78">N562</f>
        <v>#VALUE!</v>
      </c>
      <c r="O563" s="239"/>
    </row>
    <row r="564" spans="1:15" x14ac:dyDescent="0.2">
      <c r="A564" s="97"/>
      <c r="B564" s="148">
        <f t="shared" si="72"/>
        <v>503</v>
      </c>
      <c r="C564" s="150" t="e">
        <f t="shared" si="75"/>
        <v>#VALUE!</v>
      </c>
      <c r="D564" s="150" t="e">
        <f t="shared" si="73"/>
        <v>#VALUE!</v>
      </c>
      <c r="E564" s="150" t="e">
        <f t="shared" si="76"/>
        <v>#VALUE!</v>
      </c>
      <c r="F564" s="317" t="e">
        <f t="shared" si="74"/>
        <v>#VALUE!</v>
      </c>
      <c r="G564" s="318"/>
      <c r="H564" s="318"/>
      <c r="I564" s="283"/>
      <c r="J564" s="252"/>
      <c r="K564" s="240"/>
      <c r="L564" s="240"/>
      <c r="M564" s="240">
        <f t="shared" si="77"/>
        <v>-145</v>
      </c>
      <c r="N564" s="253" t="e">
        <f t="shared" si="78"/>
        <v>#VALUE!</v>
      </c>
      <c r="O564" s="239"/>
    </row>
    <row r="565" spans="1:15" x14ac:dyDescent="0.2">
      <c r="A565" s="97"/>
      <c r="B565" s="148">
        <f t="shared" si="72"/>
        <v>504</v>
      </c>
      <c r="C565" s="150" t="e">
        <f t="shared" si="75"/>
        <v>#VALUE!</v>
      </c>
      <c r="D565" s="150" t="e">
        <f t="shared" si="73"/>
        <v>#VALUE!</v>
      </c>
      <c r="E565" s="150" t="e">
        <f t="shared" si="76"/>
        <v>#VALUE!</v>
      </c>
      <c r="F565" s="317" t="e">
        <f t="shared" si="74"/>
        <v>#VALUE!</v>
      </c>
      <c r="G565" s="318"/>
      <c r="H565" s="318"/>
      <c r="I565" s="283"/>
      <c r="J565" s="252"/>
      <c r="K565" s="240"/>
      <c r="L565" s="240"/>
      <c r="M565" s="240">
        <f t="shared" si="77"/>
        <v>-146</v>
      </c>
      <c r="N565" s="253" t="e">
        <f t="shared" si="78"/>
        <v>#VALUE!</v>
      </c>
      <c r="O565" s="239"/>
    </row>
    <row r="566" spans="1:15" x14ac:dyDescent="0.2">
      <c r="A566" s="97"/>
      <c r="B566" s="148">
        <f t="shared" si="72"/>
        <v>505</v>
      </c>
      <c r="C566" s="150" t="e">
        <f t="shared" si="75"/>
        <v>#VALUE!</v>
      </c>
      <c r="D566" s="150" t="e">
        <f t="shared" si="73"/>
        <v>#VALUE!</v>
      </c>
      <c r="E566" s="150" t="e">
        <f t="shared" si="76"/>
        <v>#VALUE!</v>
      </c>
      <c r="F566" s="317" t="e">
        <f t="shared" si="74"/>
        <v>#VALUE!</v>
      </c>
      <c r="G566" s="318"/>
      <c r="H566" s="318"/>
      <c r="I566" s="283"/>
      <c r="J566" s="252"/>
      <c r="K566" s="240"/>
      <c r="L566" s="240"/>
      <c r="M566" s="240">
        <f t="shared" si="77"/>
        <v>-147</v>
      </c>
      <c r="N566" s="253" t="e">
        <f t="shared" si="78"/>
        <v>#VALUE!</v>
      </c>
      <c r="O566" s="239"/>
    </row>
    <row r="567" spans="1:15" x14ac:dyDescent="0.2">
      <c r="A567" s="97"/>
      <c r="B567" s="148">
        <f t="shared" si="72"/>
        <v>506</v>
      </c>
      <c r="C567" s="150" t="e">
        <f t="shared" si="75"/>
        <v>#VALUE!</v>
      </c>
      <c r="D567" s="150" t="e">
        <f t="shared" si="73"/>
        <v>#VALUE!</v>
      </c>
      <c r="E567" s="150" t="e">
        <f t="shared" si="76"/>
        <v>#VALUE!</v>
      </c>
      <c r="F567" s="317" t="e">
        <f t="shared" si="74"/>
        <v>#VALUE!</v>
      </c>
      <c r="G567" s="318"/>
      <c r="H567" s="318"/>
      <c r="I567" s="283"/>
      <c r="J567" s="252"/>
      <c r="K567" s="240"/>
      <c r="L567" s="240"/>
      <c r="M567" s="240">
        <f t="shared" si="77"/>
        <v>-148</v>
      </c>
      <c r="N567" s="253" t="e">
        <f t="shared" si="78"/>
        <v>#VALUE!</v>
      </c>
      <c r="O567" s="239"/>
    </row>
    <row r="568" spans="1:15" x14ac:dyDescent="0.2">
      <c r="A568" s="97"/>
      <c r="B568" s="148">
        <f t="shared" ref="B568:B631" si="79">B567+1</f>
        <v>507</v>
      </c>
      <c r="C568" s="150" t="e">
        <f t="shared" si="75"/>
        <v>#VALUE!</v>
      </c>
      <c r="D568" s="150" t="e">
        <f t="shared" si="73"/>
        <v>#VALUE!</v>
      </c>
      <c r="E568" s="150" t="e">
        <f t="shared" si="76"/>
        <v>#VALUE!</v>
      </c>
      <c r="F568" s="317" t="e">
        <f t="shared" si="74"/>
        <v>#VALUE!</v>
      </c>
      <c r="G568" s="318"/>
      <c r="H568" s="318"/>
      <c r="I568" s="283"/>
      <c r="J568" s="252"/>
      <c r="K568" s="240"/>
      <c r="L568" s="240"/>
      <c r="M568" s="240">
        <f t="shared" si="77"/>
        <v>-149</v>
      </c>
      <c r="N568" s="253" t="e">
        <f t="shared" si="78"/>
        <v>#VALUE!</v>
      </c>
      <c r="O568" s="239"/>
    </row>
    <row r="569" spans="1:15" x14ac:dyDescent="0.2">
      <c r="A569" s="97"/>
      <c r="B569" s="148">
        <f t="shared" si="79"/>
        <v>508</v>
      </c>
      <c r="C569" s="150" t="e">
        <f t="shared" si="75"/>
        <v>#VALUE!</v>
      </c>
      <c r="D569" s="150" t="e">
        <f t="shared" si="73"/>
        <v>#VALUE!</v>
      </c>
      <c r="E569" s="150" t="e">
        <f t="shared" si="76"/>
        <v>#VALUE!</v>
      </c>
      <c r="F569" s="317" t="e">
        <f t="shared" si="74"/>
        <v>#VALUE!</v>
      </c>
      <c r="G569" s="318"/>
      <c r="H569" s="318"/>
      <c r="I569" s="283"/>
      <c r="J569" s="252"/>
      <c r="K569" s="240"/>
      <c r="L569" s="240"/>
      <c r="M569" s="240">
        <f t="shared" si="77"/>
        <v>-150</v>
      </c>
      <c r="N569" s="253" t="e">
        <f t="shared" si="78"/>
        <v>#VALUE!</v>
      </c>
      <c r="O569" s="239"/>
    </row>
    <row r="570" spans="1:15" x14ac:dyDescent="0.2">
      <c r="A570" s="97"/>
      <c r="B570" s="148">
        <f t="shared" si="79"/>
        <v>509</v>
      </c>
      <c r="C570" s="150" t="e">
        <f t="shared" si="75"/>
        <v>#VALUE!</v>
      </c>
      <c r="D570" s="150" t="e">
        <f t="shared" si="73"/>
        <v>#VALUE!</v>
      </c>
      <c r="E570" s="150" t="e">
        <f t="shared" si="76"/>
        <v>#VALUE!</v>
      </c>
      <c r="F570" s="317" t="e">
        <f t="shared" si="74"/>
        <v>#VALUE!</v>
      </c>
      <c r="G570" s="318"/>
      <c r="H570" s="318"/>
      <c r="I570" s="283"/>
      <c r="J570" s="252"/>
      <c r="K570" s="240"/>
      <c r="L570" s="240"/>
      <c r="M570" s="240">
        <f t="shared" si="77"/>
        <v>-151</v>
      </c>
      <c r="N570" s="253" t="e">
        <f t="shared" si="78"/>
        <v>#VALUE!</v>
      </c>
      <c r="O570" s="239"/>
    </row>
    <row r="571" spans="1:15" x14ac:dyDescent="0.2">
      <c r="A571" s="97"/>
      <c r="B571" s="148">
        <f t="shared" si="79"/>
        <v>510</v>
      </c>
      <c r="C571" s="150" t="e">
        <f t="shared" si="75"/>
        <v>#VALUE!</v>
      </c>
      <c r="D571" s="150" t="e">
        <f t="shared" si="73"/>
        <v>#VALUE!</v>
      </c>
      <c r="E571" s="150" t="e">
        <f t="shared" si="76"/>
        <v>#VALUE!</v>
      </c>
      <c r="F571" s="317" t="e">
        <f t="shared" si="74"/>
        <v>#VALUE!</v>
      </c>
      <c r="G571" s="318"/>
      <c r="H571" s="318"/>
      <c r="I571" s="283"/>
      <c r="J571" s="252"/>
      <c r="K571" s="240"/>
      <c r="L571" s="240"/>
      <c r="M571" s="240">
        <f t="shared" si="77"/>
        <v>-152</v>
      </c>
      <c r="N571" s="253" t="e">
        <f t="shared" si="78"/>
        <v>#VALUE!</v>
      </c>
      <c r="O571" s="239"/>
    </row>
    <row r="572" spans="1:15" x14ac:dyDescent="0.2">
      <c r="A572" s="97"/>
      <c r="B572" s="148">
        <f t="shared" si="79"/>
        <v>511</v>
      </c>
      <c r="C572" s="150" t="e">
        <f t="shared" si="75"/>
        <v>#VALUE!</v>
      </c>
      <c r="D572" s="150" t="e">
        <f t="shared" si="73"/>
        <v>#VALUE!</v>
      </c>
      <c r="E572" s="150" t="e">
        <f t="shared" si="76"/>
        <v>#VALUE!</v>
      </c>
      <c r="F572" s="317" t="e">
        <f t="shared" si="74"/>
        <v>#VALUE!</v>
      </c>
      <c r="G572" s="318"/>
      <c r="H572" s="318"/>
      <c r="I572" s="283"/>
      <c r="J572" s="252"/>
      <c r="K572" s="240"/>
      <c r="L572" s="240"/>
      <c r="M572" s="240">
        <f t="shared" si="77"/>
        <v>-153</v>
      </c>
      <c r="N572" s="253" t="e">
        <f t="shared" si="78"/>
        <v>#VALUE!</v>
      </c>
      <c r="O572" s="239"/>
    </row>
    <row r="573" spans="1:15" x14ac:dyDescent="0.2">
      <c r="A573" s="97"/>
      <c r="B573" s="148">
        <f t="shared" si="79"/>
        <v>512</v>
      </c>
      <c r="C573" s="150" t="e">
        <f t="shared" si="75"/>
        <v>#VALUE!</v>
      </c>
      <c r="D573" s="150" t="e">
        <f t="shared" si="73"/>
        <v>#VALUE!</v>
      </c>
      <c r="E573" s="150" t="e">
        <f t="shared" si="76"/>
        <v>#VALUE!</v>
      </c>
      <c r="F573" s="317" t="e">
        <f t="shared" si="74"/>
        <v>#VALUE!</v>
      </c>
      <c r="G573" s="318"/>
      <c r="H573" s="318"/>
      <c r="I573" s="283"/>
      <c r="J573" s="252"/>
      <c r="K573" s="240"/>
      <c r="L573" s="240"/>
      <c r="M573" s="240">
        <f t="shared" si="77"/>
        <v>-154</v>
      </c>
      <c r="N573" s="253" t="e">
        <f t="shared" si="78"/>
        <v>#VALUE!</v>
      </c>
      <c r="O573" s="239"/>
    </row>
    <row r="574" spans="1:15" x14ac:dyDescent="0.2">
      <c r="A574" s="97"/>
      <c r="B574" s="148">
        <f t="shared" si="79"/>
        <v>513</v>
      </c>
      <c r="C574" s="150" t="e">
        <f t="shared" si="75"/>
        <v>#VALUE!</v>
      </c>
      <c r="D574" s="150" t="e">
        <f t="shared" ref="D574:D637" si="80">C574*N569</f>
        <v>#VALUE!</v>
      </c>
      <c r="E574" s="150" t="e">
        <f t="shared" si="76"/>
        <v>#VALUE!</v>
      </c>
      <c r="F574" s="317" t="e">
        <f t="shared" si="74"/>
        <v>#VALUE!</v>
      </c>
      <c r="G574" s="318"/>
      <c r="H574" s="318"/>
      <c r="I574" s="283"/>
      <c r="J574" s="252"/>
      <c r="K574" s="240"/>
      <c r="L574" s="240"/>
      <c r="M574" s="240">
        <f t="shared" si="77"/>
        <v>-155</v>
      </c>
      <c r="N574" s="253" t="e">
        <f t="shared" si="78"/>
        <v>#VALUE!</v>
      </c>
      <c r="O574" s="239"/>
    </row>
    <row r="575" spans="1:15" x14ac:dyDescent="0.2">
      <c r="A575" s="97"/>
      <c r="B575" s="148">
        <f t="shared" si="79"/>
        <v>514</v>
      </c>
      <c r="C575" s="150" t="e">
        <f t="shared" si="75"/>
        <v>#VALUE!</v>
      </c>
      <c r="D575" s="150" t="e">
        <f t="shared" si="80"/>
        <v>#VALUE!</v>
      </c>
      <c r="E575" s="150" t="e">
        <f t="shared" si="76"/>
        <v>#VALUE!</v>
      </c>
      <c r="F575" s="317" t="e">
        <f t="shared" si="74"/>
        <v>#VALUE!</v>
      </c>
      <c r="G575" s="318"/>
      <c r="H575" s="318"/>
      <c r="I575" s="283"/>
      <c r="J575" s="252"/>
      <c r="K575" s="240"/>
      <c r="L575" s="240"/>
      <c r="M575" s="240">
        <f t="shared" si="77"/>
        <v>-156</v>
      </c>
      <c r="N575" s="253" t="e">
        <f t="shared" si="78"/>
        <v>#VALUE!</v>
      </c>
      <c r="O575" s="239"/>
    </row>
    <row r="576" spans="1:15" x14ac:dyDescent="0.2">
      <c r="A576" s="97"/>
      <c r="B576" s="148">
        <f t="shared" si="79"/>
        <v>515</v>
      </c>
      <c r="C576" s="150" t="e">
        <f t="shared" si="75"/>
        <v>#VALUE!</v>
      </c>
      <c r="D576" s="150" t="e">
        <f t="shared" si="80"/>
        <v>#VALUE!</v>
      </c>
      <c r="E576" s="150" t="e">
        <f t="shared" si="76"/>
        <v>#VALUE!</v>
      </c>
      <c r="F576" s="317" t="e">
        <f t="shared" si="74"/>
        <v>#VALUE!</v>
      </c>
      <c r="G576" s="318"/>
      <c r="H576" s="318"/>
      <c r="I576" s="283"/>
      <c r="J576" s="252"/>
      <c r="K576" s="240"/>
      <c r="L576" s="240"/>
      <c r="M576" s="240">
        <f t="shared" si="77"/>
        <v>-157</v>
      </c>
      <c r="N576" s="253" t="e">
        <f t="shared" si="78"/>
        <v>#VALUE!</v>
      </c>
      <c r="O576" s="239"/>
    </row>
    <row r="577" spans="1:15" x14ac:dyDescent="0.2">
      <c r="A577" s="97"/>
      <c r="B577" s="148">
        <f t="shared" si="79"/>
        <v>516</v>
      </c>
      <c r="C577" s="150" t="e">
        <f t="shared" si="75"/>
        <v>#VALUE!</v>
      </c>
      <c r="D577" s="150" t="e">
        <f t="shared" si="80"/>
        <v>#VALUE!</v>
      </c>
      <c r="E577" s="150" t="e">
        <f t="shared" si="76"/>
        <v>#VALUE!</v>
      </c>
      <c r="F577" s="317" t="e">
        <f t="shared" ref="F577:F640" si="81">IF(C577&lt;=E576,C577+D577,IF($M$50=1,C577*(N572/(1-(1+N572)^-(M572-0))),$C$54*($N$57/(1-(1+$N$57)^-($M$57-0)))))</f>
        <v>#VALUE!</v>
      </c>
      <c r="G577" s="318"/>
      <c r="H577" s="318"/>
      <c r="I577" s="283"/>
      <c r="J577" s="252"/>
      <c r="K577" s="240"/>
      <c r="L577" s="240"/>
      <c r="M577" s="240">
        <f t="shared" si="77"/>
        <v>-158</v>
      </c>
      <c r="N577" s="253" t="e">
        <f t="shared" si="78"/>
        <v>#VALUE!</v>
      </c>
      <c r="O577" s="239"/>
    </row>
    <row r="578" spans="1:15" x14ac:dyDescent="0.2">
      <c r="A578" s="97"/>
      <c r="B578" s="148">
        <f t="shared" si="79"/>
        <v>517</v>
      </c>
      <c r="C578" s="150" t="e">
        <f t="shared" ref="C578:C641" si="82">IF(OR(C577&lt;0,C577&lt;F577),0,(IF(I577=0,C577-E577,C577-I577-E577)))</f>
        <v>#VALUE!</v>
      </c>
      <c r="D578" s="150" t="e">
        <f t="shared" si="80"/>
        <v>#VALUE!</v>
      </c>
      <c r="E578" s="150" t="e">
        <f t="shared" ref="E578:E641" si="83">IF(C578&lt;=E577,C578,F578-D578)</f>
        <v>#VALUE!</v>
      </c>
      <c r="F578" s="317" t="e">
        <f t="shared" si="81"/>
        <v>#VALUE!</v>
      </c>
      <c r="G578" s="318"/>
      <c r="H578" s="318"/>
      <c r="I578" s="283"/>
      <c r="J578" s="252"/>
      <c r="K578" s="240"/>
      <c r="L578" s="240"/>
      <c r="M578" s="240">
        <f t="shared" si="77"/>
        <v>-159</v>
      </c>
      <c r="N578" s="253" t="e">
        <f t="shared" si="78"/>
        <v>#VALUE!</v>
      </c>
      <c r="O578" s="239"/>
    </row>
    <row r="579" spans="1:15" x14ac:dyDescent="0.2">
      <c r="A579" s="97"/>
      <c r="B579" s="148">
        <f t="shared" si="79"/>
        <v>518</v>
      </c>
      <c r="C579" s="150" t="e">
        <f t="shared" si="82"/>
        <v>#VALUE!</v>
      </c>
      <c r="D579" s="150" t="e">
        <f t="shared" si="80"/>
        <v>#VALUE!</v>
      </c>
      <c r="E579" s="150" t="e">
        <f t="shared" si="83"/>
        <v>#VALUE!</v>
      </c>
      <c r="F579" s="317" t="e">
        <f t="shared" si="81"/>
        <v>#VALUE!</v>
      </c>
      <c r="G579" s="318"/>
      <c r="H579" s="318"/>
      <c r="I579" s="283"/>
      <c r="J579" s="252"/>
      <c r="K579" s="240"/>
      <c r="L579" s="240"/>
      <c r="M579" s="240">
        <f t="shared" si="77"/>
        <v>-160</v>
      </c>
      <c r="N579" s="253" t="e">
        <f t="shared" si="78"/>
        <v>#VALUE!</v>
      </c>
      <c r="O579" s="239"/>
    </row>
    <row r="580" spans="1:15" x14ac:dyDescent="0.2">
      <c r="A580" s="97"/>
      <c r="B580" s="148">
        <f t="shared" si="79"/>
        <v>519</v>
      </c>
      <c r="C580" s="150" t="e">
        <f t="shared" si="82"/>
        <v>#VALUE!</v>
      </c>
      <c r="D580" s="150" t="e">
        <f t="shared" si="80"/>
        <v>#VALUE!</v>
      </c>
      <c r="E580" s="150" t="e">
        <f t="shared" si="83"/>
        <v>#VALUE!</v>
      </c>
      <c r="F580" s="317" t="e">
        <f t="shared" si="81"/>
        <v>#VALUE!</v>
      </c>
      <c r="G580" s="318"/>
      <c r="H580" s="318"/>
      <c r="I580" s="283"/>
      <c r="J580" s="252"/>
      <c r="K580" s="240"/>
      <c r="L580" s="240"/>
      <c r="M580" s="240">
        <f t="shared" si="77"/>
        <v>-161</v>
      </c>
      <c r="N580" s="253" t="e">
        <f t="shared" si="78"/>
        <v>#VALUE!</v>
      </c>
      <c r="O580" s="239"/>
    </row>
    <row r="581" spans="1:15" x14ac:dyDescent="0.2">
      <c r="A581" s="97"/>
      <c r="B581" s="148">
        <f t="shared" si="79"/>
        <v>520</v>
      </c>
      <c r="C581" s="150" t="e">
        <f t="shared" si="82"/>
        <v>#VALUE!</v>
      </c>
      <c r="D581" s="150" t="e">
        <f t="shared" si="80"/>
        <v>#VALUE!</v>
      </c>
      <c r="E581" s="150" t="e">
        <f t="shared" si="83"/>
        <v>#VALUE!</v>
      </c>
      <c r="F581" s="317" t="e">
        <f t="shared" si="81"/>
        <v>#VALUE!</v>
      </c>
      <c r="G581" s="318"/>
      <c r="H581" s="318"/>
      <c r="I581" s="283"/>
      <c r="J581" s="252"/>
      <c r="K581" s="240"/>
      <c r="L581" s="240"/>
      <c r="M581" s="240">
        <f t="shared" si="77"/>
        <v>-162</v>
      </c>
      <c r="N581" s="253" t="e">
        <f t="shared" si="78"/>
        <v>#VALUE!</v>
      </c>
      <c r="O581" s="239"/>
    </row>
    <row r="582" spans="1:15" x14ac:dyDescent="0.2">
      <c r="A582" s="97"/>
      <c r="B582" s="148">
        <f t="shared" si="79"/>
        <v>521</v>
      </c>
      <c r="C582" s="150" t="e">
        <f t="shared" si="82"/>
        <v>#VALUE!</v>
      </c>
      <c r="D582" s="150" t="e">
        <f t="shared" si="80"/>
        <v>#VALUE!</v>
      </c>
      <c r="E582" s="150" t="e">
        <f t="shared" si="83"/>
        <v>#VALUE!</v>
      </c>
      <c r="F582" s="317" t="e">
        <f t="shared" si="81"/>
        <v>#VALUE!</v>
      </c>
      <c r="G582" s="318"/>
      <c r="H582" s="318"/>
      <c r="I582" s="283"/>
      <c r="J582" s="252"/>
      <c r="K582" s="240"/>
      <c r="L582" s="240"/>
      <c r="M582" s="240">
        <f t="shared" si="77"/>
        <v>-163</v>
      </c>
      <c r="N582" s="253" t="e">
        <f t="shared" si="78"/>
        <v>#VALUE!</v>
      </c>
      <c r="O582" s="239"/>
    </row>
    <row r="583" spans="1:15" x14ac:dyDescent="0.2">
      <c r="A583" s="97"/>
      <c r="B583" s="148">
        <f t="shared" si="79"/>
        <v>522</v>
      </c>
      <c r="C583" s="150" t="e">
        <f t="shared" si="82"/>
        <v>#VALUE!</v>
      </c>
      <c r="D583" s="150" t="e">
        <f t="shared" si="80"/>
        <v>#VALUE!</v>
      </c>
      <c r="E583" s="150" t="e">
        <f t="shared" si="83"/>
        <v>#VALUE!</v>
      </c>
      <c r="F583" s="317" t="e">
        <f t="shared" si="81"/>
        <v>#VALUE!</v>
      </c>
      <c r="G583" s="318"/>
      <c r="H583" s="318"/>
      <c r="I583" s="283"/>
      <c r="J583" s="252"/>
      <c r="K583" s="240"/>
      <c r="L583" s="240"/>
      <c r="M583" s="240">
        <f t="shared" si="77"/>
        <v>-164</v>
      </c>
      <c r="N583" s="253" t="e">
        <f t="shared" si="78"/>
        <v>#VALUE!</v>
      </c>
      <c r="O583" s="239"/>
    </row>
    <row r="584" spans="1:15" x14ac:dyDescent="0.2">
      <c r="A584" s="97"/>
      <c r="B584" s="148">
        <f t="shared" si="79"/>
        <v>523</v>
      </c>
      <c r="C584" s="150" t="e">
        <f t="shared" si="82"/>
        <v>#VALUE!</v>
      </c>
      <c r="D584" s="150" t="e">
        <f t="shared" si="80"/>
        <v>#VALUE!</v>
      </c>
      <c r="E584" s="150" t="e">
        <f t="shared" si="83"/>
        <v>#VALUE!</v>
      </c>
      <c r="F584" s="317" t="e">
        <f t="shared" si="81"/>
        <v>#VALUE!</v>
      </c>
      <c r="G584" s="318"/>
      <c r="H584" s="318"/>
      <c r="I584" s="283"/>
      <c r="J584" s="252"/>
      <c r="K584" s="240"/>
      <c r="L584" s="240"/>
      <c r="M584" s="240">
        <f t="shared" si="77"/>
        <v>-165</v>
      </c>
      <c r="N584" s="253" t="e">
        <f t="shared" si="78"/>
        <v>#VALUE!</v>
      </c>
      <c r="O584" s="239"/>
    </row>
    <row r="585" spans="1:15" x14ac:dyDescent="0.2">
      <c r="A585" s="97"/>
      <c r="B585" s="148">
        <f t="shared" si="79"/>
        <v>524</v>
      </c>
      <c r="C585" s="150" t="e">
        <f t="shared" si="82"/>
        <v>#VALUE!</v>
      </c>
      <c r="D585" s="150" t="e">
        <f t="shared" si="80"/>
        <v>#VALUE!</v>
      </c>
      <c r="E585" s="150" t="e">
        <f t="shared" si="83"/>
        <v>#VALUE!</v>
      </c>
      <c r="F585" s="317" t="e">
        <f t="shared" si="81"/>
        <v>#VALUE!</v>
      </c>
      <c r="G585" s="318"/>
      <c r="H585" s="318"/>
      <c r="I585" s="283"/>
      <c r="J585" s="252"/>
      <c r="K585" s="240"/>
      <c r="L585" s="240"/>
      <c r="M585" s="240">
        <f t="shared" si="77"/>
        <v>-166</v>
      </c>
      <c r="N585" s="253" t="e">
        <f t="shared" si="78"/>
        <v>#VALUE!</v>
      </c>
      <c r="O585" s="239"/>
    </row>
    <row r="586" spans="1:15" x14ac:dyDescent="0.2">
      <c r="A586" s="97"/>
      <c r="B586" s="148">
        <f t="shared" si="79"/>
        <v>525</v>
      </c>
      <c r="C586" s="150" t="e">
        <f t="shared" si="82"/>
        <v>#VALUE!</v>
      </c>
      <c r="D586" s="150" t="e">
        <f t="shared" si="80"/>
        <v>#VALUE!</v>
      </c>
      <c r="E586" s="150" t="e">
        <f t="shared" si="83"/>
        <v>#VALUE!</v>
      </c>
      <c r="F586" s="317" t="e">
        <f t="shared" si="81"/>
        <v>#VALUE!</v>
      </c>
      <c r="G586" s="318"/>
      <c r="H586" s="318"/>
      <c r="I586" s="283"/>
      <c r="J586" s="252"/>
      <c r="K586" s="240"/>
      <c r="L586" s="240"/>
      <c r="M586" s="240">
        <f t="shared" si="77"/>
        <v>-167</v>
      </c>
      <c r="N586" s="253" t="e">
        <f t="shared" si="78"/>
        <v>#VALUE!</v>
      </c>
      <c r="O586" s="239"/>
    </row>
    <row r="587" spans="1:15" x14ac:dyDescent="0.2">
      <c r="A587" s="97"/>
      <c r="B587" s="148">
        <f t="shared" si="79"/>
        <v>526</v>
      </c>
      <c r="C587" s="150" t="e">
        <f t="shared" si="82"/>
        <v>#VALUE!</v>
      </c>
      <c r="D587" s="150" t="e">
        <f t="shared" si="80"/>
        <v>#VALUE!</v>
      </c>
      <c r="E587" s="150" t="e">
        <f t="shared" si="83"/>
        <v>#VALUE!</v>
      </c>
      <c r="F587" s="317" t="e">
        <f t="shared" si="81"/>
        <v>#VALUE!</v>
      </c>
      <c r="G587" s="318"/>
      <c r="H587" s="318"/>
      <c r="I587" s="283"/>
      <c r="J587" s="252"/>
      <c r="K587" s="240"/>
      <c r="L587" s="240"/>
      <c r="M587" s="240">
        <f t="shared" si="77"/>
        <v>-168</v>
      </c>
      <c r="N587" s="253" t="e">
        <f t="shared" si="78"/>
        <v>#VALUE!</v>
      </c>
      <c r="O587" s="239"/>
    </row>
    <row r="588" spans="1:15" x14ac:dyDescent="0.2">
      <c r="A588" s="97"/>
      <c r="B588" s="148">
        <f t="shared" si="79"/>
        <v>527</v>
      </c>
      <c r="C588" s="150" t="e">
        <f t="shared" si="82"/>
        <v>#VALUE!</v>
      </c>
      <c r="D588" s="150" t="e">
        <f t="shared" si="80"/>
        <v>#VALUE!</v>
      </c>
      <c r="E588" s="150" t="e">
        <f t="shared" si="83"/>
        <v>#VALUE!</v>
      </c>
      <c r="F588" s="317" t="e">
        <f t="shared" si="81"/>
        <v>#VALUE!</v>
      </c>
      <c r="G588" s="318"/>
      <c r="H588" s="318"/>
      <c r="I588" s="283"/>
      <c r="J588" s="252"/>
      <c r="K588" s="240"/>
      <c r="L588" s="240"/>
      <c r="M588" s="240">
        <f t="shared" si="77"/>
        <v>-169</v>
      </c>
      <c r="N588" s="253" t="e">
        <f t="shared" si="78"/>
        <v>#VALUE!</v>
      </c>
      <c r="O588" s="239"/>
    </row>
    <row r="589" spans="1:15" x14ac:dyDescent="0.2">
      <c r="A589" s="97"/>
      <c r="B589" s="148">
        <f t="shared" si="79"/>
        <v>528</v>
      </c>
      <c r="C589" s="150" t="e">
        <f t="shared" si="82"/>
        <v>#VALUE!</v>
      </c>
      <c r="D589" s="150" t="e">
        <f t="shared" si="80"/>
        <v>#VALUE!</v>
      </c>
      <c r="E589" s="150" t="e">
        <f t="shared" si="83"/>
        <v>#VALUE!</v>
      </c>
      <c r="F589" s="317" t="e">
        <f t="shared" si="81"/>
        <v>#VALUE!</v>
      </c>
      <c r="G589" s="318"/>
      <c r="H589" s="318"/>
      <c r="I589" s="283"/>
      <c r="J589" s="252"/>
      <c r="K589" s="240"/>
      <c r="L589" s="240"/>
      <c r="M589" s="240">
        <f t="shared" si="77"/>
        <v>-170</v>
      </c>
      <c r="N589" s="253" t="e">
        <f t="shared" si="78"/>
        <v>#VALUE!</v>
      </c>
      <c r="O589" s="239"/>
    </row>
    <row r="590" spans="1:15" x14ac:dyDescent="0.2">
      <c r="A590" s="97"/>
      <c r="B590" s="148">
        <f t="shared" si="79"/>
        <v>529</v>
      </c>
      <c r="C590" s="150" t="e">
        <f t="shared" si="82"/>
        <v>#VALUE!</v>
      </c>
      <c r="D590" s="150" t="e">
        <f t="shared" si="80"/>
        <v>#VALUE!</v>
      </c>
      <c r="E590" s="150" t="e">
        <f t="shared" si="83"/>
        <v>#VALUE!</v>
      </c>
      <c r="F590" s="317" t="e">
        <f t="shared" si="81"/>
        <v>#VALUE!</v>
      </c>
      <c r="G590" s="318"/>
      <c r="H590" s="318"/>
      <c r="I590" s="283"/>
      <c r="J590" s="252"/>
      <c r="K590" s="240"/>
      <c r="L590" s="240"/>
      <c r="M590" s="240">
        <f t="shared" si="77"/>
        <v>-171</v>
      </c>
      <c r="N590" s="253" t="e">
        <f t="shared" si="78"/>
        <v>#VALUE!</v>
      </c>
      <c r="O590" s="239"/>
    </row>
    <row r="591" spans="1:15" x14ac:dyDescent="0.2">
      <c r="A591" s="97"/>
      <c r="B591" s="148">
        <f t="shared" si="79"/>
        <v>530</v>
      </c>
      <c r="C591" s="150" t="e">
        <f t="shared" si="82"/>
        <v>#VALUE!</v>
      </c>
      <c r="D591" s="150" t="e">
        <f t="shared" si="80"/>
        <v>#VALUE!</v>
      </c>
      <c r="E591" s="150" t="e">
        <f t="shared" si="83"/>
        <v>#VALUE!</v>
      </c>
      <c r="F591" s="317" t="e">
        <f t="shared" si="81"/>
        <v>#VALUE!</v>
      </c>
      <c r="G591" s="318"/>
      <c r="H591" s="318"/>
      <c r="I591" s="283"/>
      <c r="J591" s="252"/>
      <c r="K591" s="240"/>
      <c r="L591" s="240"/>
      <c r="M591" s="240">
        <f t="shared" si="77"/>
        <v>-172</v>
      </c>
      <c r="N591" s="253" t="e">
        <f t="shared" si="78"/>
        <v>#VALUE!</v>
      </c>
      <c r="O591" s="239"/>
    </row>
    <row r="592" spans="1:15" x14ac:dyDescent="0.2">
      <c r="A592" s="97"/>
      <c r="B592" s="148">
        <f t="shared" si="79"/>
        <v>531</v>
      </c>
      <c r="C592" s="150" t="e">
        <f t="shared" si="82"/>
        <v>#VALUE!</v>
      </c>
      <c r="D592" s="150" t="e">
        <f t="shared" si="80"/>
        <v>#VALUE!</v>
      </c>
      <c r="E592" s="150" t="e">
        <f t="shared" si="83"/>
        <v>#VALUE!</v>
      </c>
      <c r="F592" s="317" t="e">
        <f t="shared" si="81"/>
        <v>#VALUE!</v>
      </c>
      <c r="G592" s="318"/>
      <c r="H592" s="318"/>
      <c r="I592" s="283"/>
      <c r="J592" s="252"/>
      <c r="K592" s="240"/>
      <c r="L592" s="240"/>
      <c r="M592" s="240">
        <f t="shared" si="77"/>
        <v>-173</v>
      </c>
      <c r="N592" s="253" t="e">
        <f t="shared" si="78"/>
        <v>#VALUE!</v>
      </c>
      <c r="O592" s="239"/>
    </row>
    <row r="593" spans="1:15" x14ac:dyDescent="0.2">
      <c r="A593" s="97"/>
      <c r="B593" s="148">
        <f t="shared" si="79"/>
        <v>532</v>
      </c>
      <c r="C593" s="150" t="e">
        <f t="shared" si="82"/>
        <v>#VALUE!</v>
      </c>
      <c r="D593" s="150" t="e">
        <f t="shared" si="80"/>
        <v>#VALUE!</v>
      </c>
      <c r="E593" s="150" t="e">
        <f t="shared" si="83"/>
        <v>#VALUE!</v>
      </c>
      <c r="F593" s="317" t="e">
        <f t="shared" si="81"/>
        <v>#VALUE!</v>
      </c>
      <c r="G593" s="318"/>
      <c r="H593" s="318"/>
      <c r="I593" s="283"/>
      <c r="J593" s="252"/>
      <c r="K593" s="240"/>
      <c r="L593" s="240"/>
      <c r="M593" s="240">
        <f t="shared" si="77"/>
        <v>-174</v>
      </c>
      <c r="N593" s="253" t="e">
        <f t="shared" si="78"/>
        <v>#VALUE!</v>
      </c>
      <c r="O593" s="239"/>
    </row>
    <row r="594" spans="1:15" x14ac:dyDescent="0.2">
      <c r="A594" s="97"/>
      <c r="B594" s="148">
        <f t="shared" si="79"/>
        <v>533</v>
      </c>
      <c r="C594" s="150" t="e">
        <f t="shared" si="82"/>
        <v>#VALUE!</v>
      </c>
      <c r="D594" s="150" t="e">
        <f t="shared" si="80"/>
        <v>#VALUE!</v>
      </c>
      <c r="E594" s="150" t="e">
        <f t="shared" si="83"/>
        <v>#VALUE!</v>
      </c>
      <c r="F594" s="317" t="e">
        <f t="shared" si="81"/>
        <v>#VALUE!</v>
      </c>
      <c r="G594" s="318"/>
      <c r="H594" s="318"/>
      <c r="I594" s="283"/>
      <c r="J594" s="252"/>
      <c r="K594" s="240"/>
      <c r="L594" s="240"/>
      <c r="M594" s="240">
        <f t="shared" si="77"/>
        <v>-175</v>
      </c>
      <c r="N594" s="253" t="e">
        <f t="shared" si="78"/>
        <v>#VALUE!</v>
      </c>
      <c r="O594" s="239"/>
    </row>
    <row r="595" spans="1:15" x14ac:dyDescent="0.2">
      <c r="A595" s="97"/>
      <c r="B595" s="148">
        <f t="shared" si="79"/>
        <v>534</v>
      </c>
      <c r="C595" s="150" t="e">
        <f t="shared" si="82"/>
        <v>#VALUE!</v>
      </c>
      <c r="D595" s="150" t="e">
        <f t="shared" si="80"/>
        <v>#VALUE!</v>
      </c>
      <c r="E595" s="150" t="e">
        <f t="shared" si="83"/>
        <v>#VALUE!</v>
      </c>
      <c r="F595" s="317" t="e">
        <f t="shared" si="81"/>
        <v>#VALUE!</v>
      </c>
      <c r="G595" s="318"/>
      <c r="H595" s="318"/>
      <c r="I595" s="283"/>
      <c r="J595" s="252"/>
      <c r="K595" s="240"/>
      <c r="L595" s="240"/>
      <c r="M595" s="240">
        <f t="shared" si="77"/>
        <v>-176</v>
      </c>
      <c r="N595" s="253" t="e">
        <f t="shared" si="78"/>
        <v>#VALUE!</v>
      </c>
      <c r="O595" s="239"/>
    </row>
    <row r="596" spans="1:15" x14ac:dyDescent="0.2">
      <c r="A596" s="97"/>
      <c r="B596" s="148">
        <f t="shared" si="79"/>
        <v>535</v>
      </c>
      <c r="C596" s="150" t="e">
        <f t="shared" si="82"/>
        <v>#VALUE!</v>
      </c>
      <c r="D596" s="150" t="e">
        <f t="shared" si="80"/>
        <v>#VALUE!</v>
      </c>
      <c r="E596" s="150" t="e">
        <f t="shared" si="83"/>
        <v>#VALUE!</v>
      </c>
      <c r="F596" s="317" t="e">
        <f t="shared" si="81"/>
        <v>#VALUE!</v>
      </c>
      <c r="G596" s="318"/>
      <c r="H596" s="318"/>
      <c r="I596" s="283"/>
      <c r="J596" s="252"/>
      <c r="K596" s="240"/>
      <c r="L596" s="240"/>
      <c r="M596" s="240">
        <f t="shared" si="77"/>
        <v>-177</v>
      </c>
      <c r="N596" s="253" t="e">
        <f t="shared" si="78"/>
        <v>#VALUE!</v>
      </c>
      <c r="O596" s="239"/>
    </row>
    <row r="597" spans="1:15" x14ac:dyDescent="0.2">
      <c r="A597" s="97"/>
      <c r="B597" s="148">
        <f t="shared" si="79"/>
        <v>536</v>
      </c>
      <c r="C597" s="150" t="e">
        <f t="shared" si="82"/>
        <v>#VALUE!</v>
      </c>
      <c r="D597" s="150" t="e">
        <f t="shared" si="80"/>
        <v>#VALUE!</v>
      </c>
      <c r="E597" s="150" t="e">
        <f t="shared" si="83"/>
        <v>#VALUE!</v>
      </c>
      <c r="F597" s="317" t="e">
        <f t="shared" si="81"/>
        <v>#VALUE!</v>
      </c>
      <c r="G597" s="318"/>
      <c r="H597" s="318"/>
      <c r="I597" s="283"/>
      <c r="J597" s="252"/>
      <c r="K597" s="240"/>
      <c r="L597" s="240"/>
      <c r="M597" s="240">
        <f t="shared" si="77"/>
        <v>-178</v>
      </c>
      <c r="N597" s="253" t="e">
        <f t="shared" si="78"/>
        <v>#VALUE!</v>
      </c>
      <c r="O597" s="239"/>
    </row>
    <row r="598" spans="1:15" x14ac:dyDescent="0.2">
      <c r="A598" s="97"/>
      <c r="B598" s="148">
        <f t="shared" si="79"/>
        <v>537</v>
      </c>
      <c r="C598" s="150" t="e">
        <f t="shared" si="82"/>
        <v>#VALUE!</v>
      </c>
      <c r="D598" s="150" t="e">
        <f t="shared" si="80"/>
        <v>#VALUE!</v>
      </c>
      <c r="E598" s="150" t="e">
        <f t="shared" si="83"/>
        <v>#VALUE!</v>
      </c>
      <c r="F598" s="317" t="e">
        <f t="shared" si="81"/>
        <v>#VALUE!</v>
      </c>
      <c r="G598" s="318"/>
      <c r="H598" s="318"/>
      <c r="I598" s="283"/>
      <c r="J598" s="252"/>
      <c r="K598" s="240"/>
      <c r="L598" s="240"/>
      <c r="M598" s="240">
        <f t="shared" si="77"/>
        <v>-179</v>
      </c>
      <c r="N598" s="253" t="e">
        <f t="shared" si="78"/>
        <v>#VALUE!</v>
      </c>
      <c r="O598" s="239"/>
    </row>
    <row r="599" spans="1:15" x14ac:dyDescent="0.2">
      <c r="A599" s="97"/>
      <c r="B599" s="148">
        <f t="shared" si="79"/>
        <v>538</v>
      </c>
      <c r="C599" s="150" t="e">
        <f t="shared" si="82"/>
        <v>#VALUE!</v>
      </c>
      <c r="D599" s="150" t="e">
        <f t="shared" si="80"/>
        <v>#VALUE!</v>
      </c>
      <c r="E599" s="150" t="e">
        <f t="shared" si="83"/>
        <v>#VALUE!</v>
      </c>
      <c r="F599" s="317" t="e">
        <f t="shared" si="81"/>
        <v>#VALUE!</v>
      </c>
      <c r="G599" s="318"/>
      <c r="H599" s="318"/>
      <c r="I599" s="283"/>
      <c r="J599" s="252"/>
      <c r="K599" s="240"/>
      <c r="L599" s="240"/>
      <c r="M599" s="240">
        <f t="shared" si="77"/>
        <v>-180</v>
      </c>
      <c r="N599" s="253" t="e">
        <f t="shared" si="78"/>
        <v>#VALUE!</v>
      </c>
      <c r="O599" s="239"/>
    </row>
    <row r="600" spans="1:15" x14ac:dyDescent="0.2">
      <c r="A600" s="97"/>
      <c r="B600" s="148">
        <f t="shared" si="79"/>
        <v>539</v>
      </c>
      <c r="C600" s="150" t="e">
        <f t="shared" si="82"/>
        <v>#VALUE!</v>
      </c>
      <c r="D600" s="150" t="e">
        <f t="shared" si="80"/>
        <v>#VALUE!</v>
      </c>
      <c r="E600" s="150" t="e">
        <f t="shared" si="83"/>
        <v>#VALUE!</v>
      </c>
      <c r="F600" s="317" t="e">
        <f t="shared" si="81"/>
        <v>#VALUE!</v>
      </c>
      <c r="G600" s="318"/>
      <c r="H600" s="318"/>
      <c r="I600" s="283"/>
      <c r="J600" s="252"/>
      <c r="K600" s="240"/>
      <c r="L600" s="240"/>
      <c r="M600" s="240">
        <f t="shared" si="77"/>
        <v>-181</v>
      </c>
      <c r="N600" s="253" t="e">
        <f t="shared" si="78"/>
        <v>#VALUE!</v>
      </c>
      <c r="O600" s="239"/>
    </row>
    <row r="601" spans="1:15" x14ac:dyDescent="0.2">
      <c r="A601" s="97"/>
      <c r="B601" s="148">
        <f t="shared" si="79"/>
        <v>540</v>
      </c>
      <c r="C601" s="150" t="e">
        <f t="shared" si="82"/>
        <v>#VALUE!</v>
      </c>
      <c r="D601" s="150" t="e">
        <f t="shared" si="80"/>
        <v>#VALUE!</v>
      </c>
      <c r="E601" s="150" t="e">
        <f t="shared" si="83"/>
        <v>#VALUE!</v>
      </c>
      <c r="F601" s="317" t="e">
        <f t="shared" si="81"/>
        <v>#VALUE!</v>
      </c>
      <c r="G601" s="318"/>
      <c r="H601" s="318"/>
      <c r="I601" s="283"/>
      <c r="J601" s="252"/>
      <c r="K601" s="240"/>
      <c r="L601" s="240"/>
      <c r="M601" s="240">
        <f t="shared" si="77"/>
        <v>-182</v>
      </c>
      <c r="N601" s="253" t="e">
        <f t="shared" si="78"/>
        <v>#VALUE!</v>
      </c>
      <c r="O601" s="239"/>
    </row>
    <row r="602" spans="1:15" x14ac:dyDescent="0.2">
      <c r="A602" s="97"/>
      <c r="B602" s="148">
        <f t="shared" si="79"/>
        <v>541</v>
      </c>
      <c r="C602" s="150" t="e">
        <f t="shared" si="82"/>
        <v>#VALUE!</v>
      </c>
      <c r="D602" s="150" t="e">
        <f t="shared" si="80"/>
        <v>#VALUE!</v>
      </c>
      <c r="E602" s="150" t="e">
        <f t="shared" si="83"/>
        <v>#VALUE!</v>
      </c>
      <c r="F602" s="317" t="e">
        <f t="shared" si="81"/>
        <v>#VALUE!</v>
      </c>
      <c r="G602" s="318"/>
      <c r="H602" s="318"/>
      <c r="I602" s="283"/>
      <c r="J602" s="252"/>
      <c r="K602" s="240"/>
      <c r="L602" s="240"/>
      <c r="M602" s="240">
        <f t="shared" si="77"/>
        <v>-183</v>
      </c>
      <c r="N602" s="253" t="e">
        <f t="shared" si="78"/>
        <v>#VALUE!</v>
      </c>
      <c r="O602" s="239"/>
    </row>
    <row r="603" spans="1:15" x14ac:dyDescent="0.2">
      <c r="A603" s="97"/>
      <c r="B603" s="148">
        <f t="shared" si="79"/>
        <v>542</v>
      </c>
      <c r="C603" s="150" t="e">
        <f t="shared" si="82"/>
        <v>#VALUE!</v>
      </c>
      <c r="D603" s="150" t="e">
        <f t="shared" si="80"/>
        <v>#VALUE!</v>
      </c>
      <c r="E603" s="150" t="e">
        <f t="shared" si="83"/>
        <v>#VALUE!</v>
      </c>
      <c r="F603" s="317" t="e">
        <f t="shared" si="81"/>
        <v>#VALUE!</v>
      </c>
      <c r="G603" s="318"/>
      <c r="H603" s="318"/>
      <c r="I603" s="283"/>
      <c r="J603" s="252"/>
      <c r="K603" s="240"/>
      <c r="L603" s="240"/>
      <c r="M603" s="240">
        <f t="shared" si="77"/>
        <v>-184</v>
      </c>
      <c r="N603" s="253" t="e">
        <f t="shared" si="78"/>
        <v>#VALUE!</v>
      </c>
      <c r="O603" s="239"/>
    </row>
    <row r="604" spans="1:15" x14ac:dyDescent="0.2">
      <c r="A604" s="97"/>
      <c r="B604" s="148">
        <f t="shared" si="79"/>
        <v>543</v>
      </c>
      <c r="C604" s="150" t="e">
        <f t="shared" si="82"/>
        <v>#VALUE!</v>
      </c>
      <c r="D604" s="150" t="e">
        <f t="shared" si="80"/>
        <v>#VALUE!</v>
      </c>
      <c r="E604" s="150" t="e">
        <f t="shared" si="83"/>
        <v>#VALUE!</v>
      </c>
      <c r="F604" s="317" t="e">
        <f t="shared" si="81"/>
        <v>#VALUE!</v>
      </c>
      <c r="G604" s="318"/>
      <c r="H604" s="318"/>
      <c r="I604" s="283"/>
      <c r="J604" s="252"/>
      <c r="K604" s="240"/>
      <c r="L604" s="240"/>
      <c r="M604" s="240">
        <f t="shared" si="77"/>
        <v>-185</v>
      </c>
      <c r="N604" s="253" t="e">
        <f t="shared" si="78"/>
        <v>#VALUE!</v>
      </c>
      <c r="O604" s="239"/>
    </row>
    <row r="605" spans="1:15" x14ac:dyDescent="0.2">
      <c r="A605" s="97"/>
      <c r="B605" s="148">
        <f t="shared" si="79"/>
        <v>544</v>
      </c>
      <c r="C605" s="150" t="e">
        <f t="shared" si="82"/>
        <v>#VALUE!</v>
      </c>
      <c r="D605" s="150" t="e">
        <f t="shared" si="80"/>
        <v>#VALUE!</v>
      </c>
      <c r="E605" s="150" t="e">
        <f t="shared" si="83"/>
        <v>#VALUE!</v>
      </c>
      <c r="F605" s="317" t="e">
        <f t="shared" si="81"/>
        <v>#VALUE!</v>
      </c>
      <c r="G605" s="318"/>
      <c r="H605" s="318"/>
      <c r="I605" s="283"/>
      <c r="J605" s="252"/>
      <c r="K605" s="240"/>
      <c r="L605" s="240"/>
      <c r="M605" s="240">
        <f t="shared" si="77"/>
        <v>-186</v>
      </c>
      <c r="N605" s="253" t="e">
        <f t="shared" si="78"/>
        <v>#VALUE!</v>
      </c>
      <c r="O605" s="239"/>
    </row>
    <row r="606" spans="1:15" x14ac:dyDescent="0.2">
      <c r="A606" s="97"/>
      <c r="B606" s="148">
        <f t="shared" si="79"/>
        <v>545</v>
      </c>
      <c r="C606" s="150" t="e">
        <f t="shared" si="82"/>
        <v>#VALUE!</v>
      </c>
      <c r="D606" s="150" t="e">
        <f t="shared" si="80"/>
        <v>#VALUE!</v>
      </c>
      <c r="E606" s="150" t="e">
        <f t="shared" si="83"/>
        <v>#VALUE!</v>
      </c>
      <c r="F606" s="317" t="e">
        <f t="shared" si="81"/>
        <v>#VALUE!</v>
      </c>
      <c r="G606" s="318"/>
      <c r="H606" s="318"/>
      <c r="I606" s="283"/>
      <c r="J606" s="252"/>
      <c r="K606" s="240"/>
      <c r="L606" s="240"/>
      <c r="M606" s="240">
        <f t="shared" si="77"/>
        <v>-187</v>
      </c>
      <c r="N606" s="253" t="e">
        <f t="shared" si="78"/>
        <v>#VALUE!</v>
      </c>
      <c r="O606" s="239"/>
    </row>
    <row r="607" spans="1:15" x14ac:dyDescent="0.2">
      <c r="A607" s="97"/>
      <c r="B607" s="148">
        <f t="shared" si="79"/>
        <v>546</v>
      </c>
      <c r="C607" s="150" t="e">
        <f t="shared" si="82"/>
        <v>#VALUE!</v>
      </c>
      <c r="D607" s="150" t="e">
        <f t="shared" si="80"/>
        <v>#VALUE!</v>
      </c>
      <c r="E607" s="150" t="e">
        <f t="shared" si="83"/>
        <v>#VALUE!</v>
      </c>
      <c r="F607" s="317" t="e">
        <f t="shared" si="81"/>
        <v>#VALUE!</v>
      </c>
      <c r="G607" s="318"/>
      <c r="H607" s="318"/>
      <c r="I607" s="283"/>
      <c r="J607" s="252"/>
      <c r="K607" s="240"/>
      <c r="L607" s="240"/>
      <c r="M607" s="240">
        <f t="shared" si="77"/>
        <v>-188</v>
      </c>
      <c r="N607" s="253" t="e">
        <f t="shared" si="78"/>
        <v>#VALUE!</v>
      </c>
      <c r="O607" s="239"/>
    </row>
    <row r="608" spans="1:15" x14ac:dyDescent="0.2">
      <c r="A608" s="97"/>
      <c r="B608" s="148">
        <f t="shared" si="79"/>
        <v>547</v>
      </c>
      <c r="C608" s="150" t="e">
        <f t="shared" si="82"/>
        <v>#VALUE!</v>
      </c>
      <c r="D608" s="150" t="e">
        <f t="shared" si="80"/>
        <v>#VALUE!</v>
      </c>
      <c r="E608" s="150" t="e">
        <f t="shared" si="83"/>
        <v>#VALUE!</v>
      </c>
      <c r="F608" s="317" t="e">
        <f t="shared" si="81"/>
        <v>#VALUE!</v>
      </c>
      <c r="G608" s="318"/>
      <c r="H608" s="318"/>
      <c r="I608" s="283"/>
      <c r="J608" s="252"/>
      <c r="K608" s="240"/>
      <c r="L608" s="240"/>
      <c r="M608" s="240">
        <f t="shared" si="77"/>
        <v>-189</v>
      </c>
      <c r="N608" s="253" t="e">
        <f t="shared" si="78"/>
        <v>#VALUE!</v>
      </c>
      <c r="O608" s="239"/>
    </row>
    <row r="609" spans="1:15" x14ac:dyDescent="0.2">
      <c r="A609" s="97"/>
      <c r="B609" s="148">
        <f t="shared" si="79"/>
        <v>548</v>
      </c>
      <c r="C609" s="150" t="e">
        <f t="shared" si="82"/>
        <v>#VALUE!</v>
      </c>
      <c r="D609" s="150" t="e">
        <f t="shared" si="80"/>
        <v>#VALUE!</v>
      </c>
      <c r="E609" s="150" t="e">
        <f t="shared" si="83"/>
        <v>#VALUE!</v>
      </c>
      <c r="F609" s="317" t="e">
        <f t="shared" si="81"/>
        <v>#VALUE!</v>
      </c>
      <c r="G609" s="318"/>
      <c r="H609" s="318"/>
      <c r="I609" s="283"/>
      <c r="J609" s="252"/>
      <c r="K609" s="240"/>
      <c r="L609" s="240"/>
      <c r="M609" s="240">
        <f t="shared" si="77"/>
        <v>-190</v>
      </c>
      <c r="N609" s="253" t="e">
        <f t="shared" si="78"/>
        <v>#VALUE!</v>
      </c>
      <c r="O609" s="239"/>
    </row>
    <row r="610" spans="1:15" x14ac:dyDescent="0.2">
      <c r="A610" s="97"/>
      <c r="B610" s="148">
        <f t="shared" si="79"/>
        <v>549</v>
      </c>
      <c r="C610" s="150" t="e">
        <f t="shared" si="82"/>
        <v>#VALUE!</v>
      </c>
      <c r="D610" s="150" t="e">
        <f t="shared" si="80"/>
        <v>#VALUE!</v>
      </c>
      <c r="E610" s="150" t="e">
        <f t="shared" si="83"/>
        <v>#VALUE!</v>
      </c>
      <c r="F610" s="317" t="e">
        <f t="shared" si="81"/>
        <v>#VALUE!</v>
      </c>
      <c r="G610" s="318"/>
      <c r="H610" s="318"/>
      <c r="I610" s="283"/>
      <c r="J610" s="252"/>
      <c r="K610" s="240"/>
      <c r="L610" s="240"/>
      <c r="M610" s="240">
        <f t="shared" si="77"/>
        <v>-191</v>
      </c>
      <c r="N610" s="253" t="e">
        <f t="shared" si="78"/>
        <v>#VALUE!</v>
      </c>
      <c r="O610" s="239"/>
    </row>
    <row r="611" spans="1:15" x14ac:dyDescent="0.2">
      <c r="A611" s="97"/>
      <c r="B611" s="148">
        <f t="shared" si="79"/>
        <v>550</v>
      </c>
      <c r="C611" s="150" t="e">
        <f t="shared" si="82"/>
        <v>#VALUE!</v>
      </c>
      <c r="D611" s="150" t="e">
        <f t="shared" si="80"/>
        <v>#VALUE!</v>
      </c>
      <c r="E611" s="150" t="e">
        <f t="shared" si="83"/>
        <v>#VALUE!</v>
      </c>
      <c r="F611" s="317" t="e">
        <f t="shared" si="81"/>
        <v>#VALUE!</v>
      </c>
      <c r="G611" s="318"/>
      <c r="H611" s="318"/>
      <c r="I611" s="283"/>
      <c r="J611" s="252"/>
      <c r="K611" s="240"/>
      <c r="L611" s="240"/>
      <c r="M611" s="240">
        <f t="shared" si="77"/>
        <v>-192</v>
      </c>
      <c r="N611" s="253" t="e">
        <f t="shared" si="78"/>
        <v>#VALUE!</v>
      </c>
      <c r="O611" s="239"/>
    </row>
    <row r="612" spans="1:15" x14ac:dyDescent="0.2">
      <c r="A612" s="97"/>
      <c r="B612" s="148">
        <f t="shared" si="79"/>
        <v>551</v>
      </c>
      <c r="C612" s="150" t="e">
        <f t="shared" si="82"/>
        <v>#VALUE!</v>
      </c>
      <c r="D612" s="150" t="e">
        <f t="shared" si="80"/>
        <v>#VALUE!</v>
      </c>
      <c r="E612" s="150" t="e">
        <f t="shared" si="83"/>
        <v>#VALUE!</v>
      </c>
      <c r="F612" s="317" t="e">
        <f t="shared" si="81"/>
        <v>#VALUE!</v>
      </c>
      <c r="G612" s="318"/>
      <c r="H612" s="318"/>
      <c r="I612" s="283"/>
      <c r="J612" s="252"/>
      <c r="K612" s="240"/>
      <c r="L612" s="240"/>
      <c r="M612" s="240">
        <f t="shared" si="77"/>
        <v>-193</v>
      </c>
      <c r="N612" s="253" t="e">
        <f t="shared" si="78"/>
        <v>#VALUE!</v>
      </c>
      <c r="O612" s="239"/>
    </row>
    <row r="613" spans="1:15" x14ac:dyDescent="0.2">
      <c r="A613" s="97"/>
      <c r="B613" s="148">
        <f t="shared" si="79"/>
        <v>552</v>
      </c>
      <c r="C613" s="150" t="e">
        <f t="shared" si="82"/>
        <v>#VALUE!</v>
      </c>
      <c r="D613" s="150" t="e">
        <f t="shared" si="80"/>
        <v>#VALUE!</v>
      </c>
      <c r="E613" s="150" t="e">
        <f t="shared" si="83"/>
        <v>#VALUE!</v>
      </c>
      <c r="F613" s="317" t="e">
        <f t="shared" si="81"/>
        <v>#VALUE!</v>
      </c>
      <c r="G613" s="318"/>
      <c r="H613" s="318"/>
      <c r="I613" s="283"/>
      <c r="J613" s="252"/>
      <c r="K613" s="240"/>
      <c r="L613" s="240"/>
      <c r="M613" s="240">
        <f t="shared" si="77"/>
        <v>-194</v>
      </c>
      <c r="N613" s="253" t="e">
        <f t="shared" si="78"/>
        <v>#VALUE!</v>
      </c>
      <c r="O613" s="239"/>
    </row>
    <row r="614" spans="1:15" x14ac:dyDescent="0.2">
      <c r="A614" s="97"/>
      <c r="B614" s="148">
        <f t="shared" si="79"/>
        <v>553</v>
      </c>
      <c r="C614" s="150" t="e">
        <f t="shared" si="82"/>
        <v>#VALUE!</v>
      </c>
      <c r="D614" s="150" t="e">
        <f t="shared" si="80"/>
        <v>#VALUE!</v>
      </c>
      <c r="E614" s="150" t="e">
        <f t="shared" si="83"/>
        <v>#VALUE!</v>
      </c>
      <c r="F614" s="317" t="e">
        <f t="shared" si="81"/>
        <v>#VALUE!</v>
      </c>
      <c r="G614" s="318"/>
      <c r="H614" s="318"/>
      <c r="I614" s="283"/>
      <c r="J614" s="252"/>
      <c r="K614" s="240"/>
      <c r="L614" s="240"/>
      <c r="M614" s="240">
        <f t="shared" si="77"/>
        <v>-195</v>
      </c>
      <c r="N614" s="253" t="e">
        <f t="shared" si="78"/>
        <v>#VALUE!</v>
      </c>
      <c r="O614" s="239"/>
    </row>
    <row r="615" spans="1:15" x14ac:dyDescent="0.2">
      <c r="A615" s="97"/>
      <c r="B615" s="148">
        <f t="shared" si="79"/>
        <v>554</v>
      </c>
      <c r="C615" s="150" t="e">
        <f t="shared" si="82"/>
        <v>#VALUE!</v>
      </c>
      <c r="D615" s="150" t="e">
        <f t="shared" si="80"/>
        <v>#VALUE!</v>
      </c>
      <c r="E615" s="150" t="e">
        <f t="shared" si="83"/>
        <v>#VALUE!</v>
      </c>
      <c r="F615" s="317" t="e">
        <f t="shared" si="81"/>
        <v>#VALUE!</v>
      </c>
      <c r="G615" s="318"/>
      <c r="H615" s="318"/>
      <c r="I615" s="283"/>
      <c r="J615" s="252"/>
      <c r="K615" s="240"/>
      <c r="L615" s="240"/>
      <c r="M615" s="240">
        <f t="shared" si="77"/>
        <v>-196</v>
      </c>
      <c r="N615" s="253" t="e">
        <f t="shared" si="78"/>
        <v>#VALUE!</v>
      </c>
      <c r="O615" s="239"/>
    </row>
    <row r="616" spans="1:15" x14ac:dyDescent="0.2">
      <c r="A616" s="97"/>
      <c r="B616" s="148">
        <f t="shared" si="79"/>
        <v>555</v>
      </c>
      <c r="C616" s="150" t="e">
        <f t="shared" si="82"/>
        <v>#VALUE!</v>
      </c>
      <c r="D616" s="150" t="e">
        <f t="shared" si="80"/>
        <v>#VALUE!</v>
      </c>
      <c r="E616" s="150" t="e">
        <f t="shared" si="83"/>
        <v>#VALUE!</v>
      </c>
      <c r="F616" s="317" t="e">
        <f t="shared" si="81"/>
        <v>#VALUE!</v>
      </c>
      <c r="G616" s="318"/>
      <c r="H616" s="318"/>
      <c r="I616" s="283"/>
      <c r="J616" s="252"/>
      <c r="K616" s="240"/>
      <c r="L616" s="240"/>
      <c r="M616" s="240">
        <f t="shared" si="77"/>
        <v>-197</v>
      </c>
      <c r="N616" s="253" t="e">
        <f t="shared" si="78"/>
        <v>#VALUE!</v>
      </c>
      <c r="O616" s="239"/>
    </row>
    <row r="617" spans="1:15" x14ac:dyDescent="0.2">
      <c r="A617" s="97"/>
      <c r="B617" s="148">
        <f t="shared" si="79"/>
        <v>556</v>
      </c>
      <c r="C617" s="150" t="e">
        <f t="shared" si="82"/>
        <v>#VALUE!</v>
      </c>
      <c r="D617" s="150" t="e">
        <f t="shared" si="80"/>
        <v>#VALUE!</v>
      </c>
      <c r="E617" s="150" t="e">
        <f t="shared" si="83"/>
        <v>#VALUE!</v>
      </c>
      <c r="F617" s="317" t="e">
        <f t="shared" si="81"/>
        <v>#VALUE!</v>
      </c>
      <c r="G617" s="318"/>
      <c r="H617" s="318"/>
      <c r="I617" s="283"/>
      <c r="J617" s="252"/>
      <c r="K617" s="240"/>
      <c r="L617" s="240"/>
      <c r="M617" s="240">
        <f t="shared" si="77"/>
        <v>-198</v>
      </c>
      <c r="N617" s="253" t="e">
        <f t="shared" si="78"/>
        <v>#VALUE!</v>
      </c>
      <c r="O617" s="239"/>
    </row>
    <row r="618" spans="1:15" x14ac:dyDescent="0.2">
      <c r="A618" s="97"/>
      <c r="B618" s="148">
        <f t="shared" si="79"/>
        <v>557</v>
      </c>
      <c r="C618" s="150" t="e">
        <f t="shared" si="82"/>
        <v>#VALUE!</v>
      </c>
      <c r="D618" s="150" t="e">
        <f t="shared" si="80"/>
        <v>#VALUE!</v>
      </c>
      <c r="E618" s="150" t="e">
        <f t="shared" si="83"/>
        <v>#VALUE!</v>
      </c>
      <c r="F618" s="317" t="e">
        <f t="shared" si="81"/>
        <v>#VALUE!</v>
      </c>
      <c r="G618" s="318"/>
      <c r="H618" s="318"/>
      <c r="I618" s="283"/>
      <c r="J618" s="252"/>
      <c r="K618" s="240"/>
      <c r="L618" s="240"/>
      <c r="M618" s="240">
        <f t="shared" si="77"/>
        <v>-199</v>
      </c>
      <c r="N618" s="253" t="e">
        <f t="shared" si="78"/>
        <v>#VALUE!</v>
      </c>
      <c r="O618" s="239"/>
    </row>
    <row r="619" spans="1:15" x14ac:dyDescent="0.2">
      <c r="A619" s="97"/>
      <c r="B619" s="148">
        <f t="shared" si="79"/>
        <v>558</v>
      </c>
      <c r="C619" s="150" t="e">
        <f t="shared" si="82"/>
        <v>#VALUE!</v>
      </c>
      <c r="D619" s="150" t="e">
        <f t="shared" si="80"/>
        <v>#VALUE!</v>
      </c>
      <c r="E619" s="150" t="e">
        <f t="shared" si="83"/>
        <v>#VALUE!</v>
      </c>
      <c r="F619" s="317" t="e">
        <f t="shared" si="81"/>
        <v>#VALUE!</v>
      </c>
      <c r="G619" s="318"/>
      <c r="H619" s="318"/>
      <c r="I619" s="283"/>
      <c r="J619" s="252"/>
      <c r="K619" s="240"/>
      <c r="L619" s="240"/>
      <c r="M619" s="240">
        <f t="shared" si="77"/>
        <v>-200</v>
      </c>
      <c r="N619" s="253" t="e">
        <f t="shared" si="78"/>
        <v>#VALUE!</v>
      </c>
      <c r="O619" s="239"/>
    </row>
    <row r="620" spans="1:15" x14ac:dyDescent="0.2">
      <c r="A620" s="97"/>
      <c r="B620" s="148">
        <f t="shared" si="79"/>
        <v>559</v>
      </c>
      <c r="C620" s="150" t="e">
        <f t="shared" si="82"/>
        <v>#VALUE!</v>
      </c>
      <c r="D620" s="150" t="e">
        <f t="shared" si="80"/>
        <v>#VALUE!</v>
      </c>
      <c r="E620" s="150" t="e">
        <f t="shared" si="83"/>
        <v>#VALUE!</v>
      </c>
      <c r="F620" s="317" t="e">
        <f t="shared" si="81"/>
        <v>#VALUE!</v>
      </c>
      <c r="G620" s="318"/>
      <c r="H620" s="318"/>
      <c r="I620" s="283"/>
      <c r="J620" s="252"/>
      <c r="K620" s="240"/>
      <c r="L620" s="240"/>
      <c r="M620" s="240">
        <f t="shared" si="77"/>
        <v>-201</v>
      </c>
      <c r="N620" s="253" t="e">
        <f t="shared" si="78"/>
        <v>#VALUE!</v>
      </c>
      <c r="O620" s="239"/>
    </row>
    <row r="621" spans="1:15" x14ac:dyDescent="0.2">
      <c r="A621" s="97"/>
      <c r="B621" s="148">
        <f t="shared" si="79"/>
        <v>560</v>
      </c>
      <c r="C621" s="150" t="e">
        <f t="shared" si="82"/>
        <v>#VALUE!</v>
      </c>
      <c r="D621" s="150" t="e">
        <f t="shared" si="80"/>
        <v>#VALUE!</v>
      </c>
      <c r="E621" s="150" t="e">
        <f t="shared" si="83"/>
        <v>#VALUE!</v>
      </c>
      <c r="F621" s="317" t="e">
        <f t="shared" si="81"/>
        <v>#VALUE!</v>
      </c>
      <c r="G621" s="318"/>
      <c r="H621" s="318"/>
      <c r="I621" s="283"/>
      <c r="J621" s="252"/>
      <c r="K621" s="240"/>
      <c r="L621" s="240"/>
      <c r="M621" s="240">
        <f t="shared" si="77"/>
        <v>-202</v>
      </c>
      <c r="N621" s="253" t="e">
        <f t="shared" si="78"/>
        <v>#VALUE!</v>
      </c>
      <c r="O621" s="239"/>
    </row>
    <row r="622" spans="1:15" x14ac:dyDescent="0.2">
      <c r="A622" s="97"/>
      <c r="B622" s="148">
        <f t="shared" si="79"/>
        <v>561</v>
      </c>
      <c r="C622" s="150" t="e">
        <f t="shared" si="82"/>
        <v>#VALUE!</v>
      </c>
      <c r="D622" s="150" t="e">
        <f t="shared" si="80"/>
        <v>#VALUE!</v>
      </c>
      <c r="E622" s="150" t="e">
        <f t="shared" si="83"/>
        <v>#VALUE!</v>
      </c>
      <c r="F622" s="317" t="e">
        <f t="shared" si="81"/>
        <v>#VALUE!</v>
      </c>
      <c r="G622" s="318"/>
      <c r="H622" s="318"/>
      <c r="I622" s="283"/>
      <c r="J622" s="252"/>
      <c r="K622" s="240"/>
      <c r="L622" s="240"/>
      <c r="M622" s="240">
        <f t="shared" si="77"/>
        <v>-203</v>
      </c>
      <c r="N622" s="253" t="e">
        <f t="shared" si="78"/>
        <v>#VALUE!</v>
      </c>
      <c r="O622" s="239"/>
    </row>
    <row r="623" spans="1:15" x14ac:dyDescent="0.2">
      <c r="A623" s="97"/>
      <c r="B623" s="148">
        <f t="shared" si="79"/>
        <v>562</v>
      </c>
      <c r="C623" s="150" t="e">
        <f t="shared" si="82"/>
        <v>#VALUE!</v>
      </c>
      <c r="D623" s="150" t="e">
        <f t="shared" si="80"/>
        <v>#VALUE!</v>
      </c>
      <c r="E623" s="150" t="e">
        <f t="shared" si="83"/>
        <v>#VALUE!</v>
      </c>
      <c r="F623" s="317" t="e">
        <f t="shared" si="81"/>
        <v>#VALUE!</v>
      </c>
      <c r="G623" s="318"/>
      <c r="H623" s="318"/>
      <c r="I623" s="283"/>
      <c r="J623" s="252"/>
      <c r="K623" s="240"/>
      <c r="L623" s="240"/>
      <c r="M623" s="240">
        <f t="shared" si="77"/>
        <v>-204</v>
      </c>
      <c r="N623" s="253" t="e">
        <f t="shared" si="78"/>
        <v>#VALUE!</v>
      </c>
      <c r="O623" s="239"/>
    </row>
    <row r="624" spans="1:15" x14ac:dyDescent="0.2">
      <c r="A624" s="97"/>
      <c r="B624" s="148">
        <f t="shared" si="79"/>
        <v>563</v>
      </c>
      <c r="C624" s="150" t="e">
        <f t="shared" si="82"/>
        <v>#VALUE!</v>
      </c>
      <c r="D624" s="150" t="e">
        <f t="shared" si="80"/>
        <v>#VALUE!</v>
      </c>
      <c r="E624" s="150" t="e">
        <f t="shared" si="83"/>
        <v>#VALUE!</v>
      </c>
      <c r="F624" s="317" t="e">
        <f t="shared" si="81"/>
        <v>#VALUE!</v>
      </c>
      <c r="G624" s="318"/>
      <c r="H624" s="318"/>
      <c r="I624" s="283"/>
      <c r="J624" s="252"/>
      <c r="K624" s="240"/>
      <c r="L624" s="240"/>
      <c r="M624" s="240">
        <f t="shared" si="77"/>
        <v>-205</v>
      </c>
      <c r="N624" s="253" t="e">
        <f t="shared" si="78"/>
        <v>#VALUE!</v>
      </c>
      <c r="O624" s="239"/>
    </row>
    <row r="625" spans="1:15" x14ac:dyDescent="0.2">
      <c r="A625" s="97"/>
      <c r="B625" s="148">
        <f t="shared" si="79"/>
        <v>564</v>
      </c>
      <c r="C625" s="150" t="e">
        <f t="shared" si="82"/>
        <v>#VALUE!</v>
      </c>
      <c r="D625" s="150" t="e">
        <f t="shared" si="80"/>
        <v>#VALUE!</v>
      </c>
      <c r="E625" s="150" t="e">
        <f t="shared" si="83"/>
        <v>#VALUE!</v>
      </c>
      <c r="F625" s="317" t="e">
        <f t="shared" si="81"/>
        <v>#VALUE!</v>
      </c>
      <c r="G625" s="318"/>
      <c r="H625" s="318"/>
      <c r="I625" s="283"/>
      <c r="J625" s="252"/>
      <c r="K625" s="240"/>
      <c r="L625" s="240"/>
      <c r="M625" s="240">
        <f t="shared" si="77"/>
        <v>-206</v>
      </c>
      <c r="N625" s="253" t="e">
        <f t="shared" si="78"/>
        <v>#VALUE!</v>
      </c>
      <c r="O625" s="239"/>
    </row>
    <row r="626" spans="1:15" x14ac:dyDescent="0.2">
      <c r="A626" s="97"/>
      <c r="B626" s="148">
        <f t="shared" si="79"/>
        <v>565</v>
      </c>
      <c r="C626" s="150" t="e">
        <f t="shared" si="82"/>
        <v>#VALUE!</v>
      </c>
      <c r="D626" s="150" t="e">
        <f t="shared" si="80"/>
        <v>#VALUE!</v>
      </c>
      <c r="E626" s="150" t="e">
        <f t="shared" si="83"/>
        <v>#VALUE!</v>
      </c>
      <c r="F626" s="317" t="e">
        <f t="shared" si="81"/>
        <v>#VALUE!</v>
      </c>
      <c r="G626" s="318"/>
      <c r="H626" s="318"/>
      <c r="I626" s="283"/>
      <c r="J626" s="252"/>
      <c r="K626" s="240"/>
      <c r="L626" s="240"/>
      <c r="M626" s="240">
        <f t="shared" si="77"/>
        <v>-207</v>
      </c>
      <c r="N626" s="253" t="e">
        <f t="shared" si="78"/>
        <v>#VALUE!</v>
      </c>
      <c r="O626" s="239"/>
    </row>
    <row r="627" spans="1:15" x14ac:dyDescent="0.2">
      <c r="A627" s="97"/>
      <c r="B627" s="148">
        <f t="shared" si="79"/>
        <v>566</v>
      </c>
      <c r="C627" s="150" t="e">
        <f t="shared" si="82"/>
        <v>#VALUE!</v>
      </c>
      <c r="D627" s="150" t="e">
        <f t="shared" si="80"/>
        <v>#VALUE!</v>
      </c>
      <c r="E627" s="150" t="e">
        <f t="shared" si="83"/>
        <v>#VALUE!</v>
      </c>
      <c r="F627" s="317" t="e">
        <f t="shared" si="81"/>
        <v>#VALUE!</v>
      </c>
      <c r="G627" s="318"/>
      <c r="H627" s="318"/>
      <c r="I627" s="283"/>
      <c r="J627" s="252"/>
      <c r="K627" s="240"/>
      <c r="L627" s="240"/>
      <c r="M627" s="240">
        <f t="shared" ref="M627:M656" si="84">M626-1</f>
        <v>-208</v>
      </c>
      <c r="N627" s="253" t="e">
        <f t="shared" ref="N627:N656" si="85">N626</f>
        <v>#VALUE!</v>
      </c>
      <c r="O627" s="239"/>
    </row>
    <row r="628" spans="1:15" x14ac:dyDescent="0.2">
      <c r="A628" s="97"/>
      <c r="B628" s="148">
        <f t="shared" si="79"/>
        <v>567</v>
      </c>
      <c r="C628" s="150" t="e">
        <f t="shared" si="82"/>
        <v>#VALUE!</v>
      </c>
      <c r="D628" s="150" t="e">
        <f t="shared" si="80"/>
        <v>#VALUE!</v>
      </c>
      <c r="E628" s="150" t="e">
        <f t="shared" si="83"/>
        <v>#VALUE!</v>
      </c>
      <c r="F628" s="317" t="e">
        <f t="shared" si="81"/>
        <v>#VALUE!</v>
      </c>
      <c r="G628" s="318"/>
      <c r="H628" s="318"/>
      <c r="I628" s="283"/>
      <c r="J628" s="252"/>
      <c r="K628" s="240"/>
      <c r="L628" s="240"/>
      <c r="M628" s="240">
        <f t="shared" si="84"/>
        <v>-209</v>
      </c>
      <c r="N628" s="253" t="e">
        <f t="shared" si="85"/>
        <v>#VALUE!</v>
      </c>
      <c r="O628" s="239"/>
    </row>
    <row r="629" spans="1:15" x14ac:dyDescent="0.2">
      <c r="A629" s="97"/>
      <c r="B629" s="148">
        <f t="shared" si="79"/>
        <v>568</v>
      </c>
      <c r="C629" s="150" t="e">
        <f t="shared" si="82"/>
        <v>#VALUE!</v>
      </c>
      <c r="D629" s="150" t="e">
        <f t="shared" si="80"/>
        <v>#VALUE!</v>
      </c>
      <c r="E629" s="150" t="e">
        <f t="shared" si="83"/>
        <v>#VALUE!</v>
      </c>
      <c r="F629" s="317" t="e">
        <f t="shared" si="81"/>
        <v>#VALUE!</v>
      </c>
      <c r="G629" s="318"/>
      <c r="H629" s="318"/>
      <c r="I629" s="283"/>
      <c r="J629" s="252"/>
      <c r="K629" s="240"/>
      <c r="L629" s="240"/>
      <c r="M629" s="240">
        <f t="shared" si="84"/>
        <v>-210</v>
      </c>
      <c r="N629" s="253" t="e">
        <f t="shared" si="85"/>
        <v>#VALUE!</v>
      </c>
      <c r="O629" s="239"/>
    </row>
    <row r="630" spans="1:15" x14ac:dyDescent="0.2">
      <c r="A630" s="97"/>
      <c r="B630" s="148">
        <f t="shared" si="79"/>
        <v>569</v>
      </c>
      <c r="C630" s="150" t="e">
        <f t="shared" si="82"/>
        <v>#VALUE!</v>
      </c>
      <c r="D630" s="150" t="e">
        <f t="shared" si="80"/>
        <v>#VALUE!</v>
      </c>
      <c r="E630" s="150" t="e">
        <f t="shared" si="83"/>
        <v>#VALUE!</v>
      </c>
      <c r="F630" s="317" t="e">
        <f t="shared" si="81"/>
        <v>#VALUE!</v>
      </c>
      <c r="G630" s="318"/>
      <c r="H630" s="318"/>
      <c r="I630" s="283"/>
      <c r="J630" s="252"/>
      <c r="K630" s="240"/>
      <c r="L630" s="240"/>
      <c r="M630" s="240">
        <f t="shared" si="84"/>
        <v>-211</v>
      </c>
      <c r="N630" s="253" t="e">
        <f t="shared" si="85"/>
        <v>#VALUE!</v>
      </c>
      <c r="O630" s="239"/>
    </row>
    <row r="631" spans="1:15" x14ac:dyDescent="0.2">
      <c r="A631" s="97"/>
      <c r="B631" s="148">
        <f t="shared" si="79"/>
        <v>570</v>
      </c>
      <c r="C631" s="150" t="e">
        <f t="shared" si="82"/>
        <v>#VALUE!</v>
      </c>
      <c r="D631" s="150" t="e">
        <f t="shared" si="80"/>
        <v>#VALUE!</v>
      </c>
      <c r="E631" s="150" t="e">
        <f t="shared" si="83"/>
        <v>#VALUE!</v>
      </c>
      <c r="F631" s="317" t="e">
        <f t="shared" si="81"/>
        <v>#VALUE!</v>
      </c>
      <c r="G631" s="318"/>
      <c r="H631" s="318"/>
      <c r="I631" s="283"/>
      <c r="J631" s="252"/>
      <c r="K631" s="240"/>
      <c r="L631" s="240"/>
      <c r="M631" s="240">
        <f t="shared" si="84"/>
        <v>-212</v>
      </c>
      <c r="N631" s="253" t="e">
        <f t="shared" si="85"/>
        <v>#VALUE!</v>
      </c>
      <c r="O631" s="239"/>
    </row>
    <row r="632" spans="1:15" x14ac:dyDescent="0.2">
      <c r="A632" s="97"/>
      <c r="B632" s="148">
        <f t="shared" ref="B632:B661" si="86">B631+1</f>
        <v>571</v>
      </c>
      <c r="C632" s="150" t="e">
        <f t="shared" si="82"/>
        <v>#VALUE!</v>
      </c>
      <c r="D632" s="150" t="e">
        <f t="shared" si="80"/>
        <v>#VALUE!</v>
      </c>
      <c r="E632" s="150" t="e">
        <f t="shared" si="83"/>
        <v>#VALUE!</v>
      </c>
      <c r="F632" s="317" t="e">
        <f t="shared" si="81"/>
        <v>#VALUE!</v>
      </c>
      <c r="G632" s="318"/>
      <c r="H632" s="318"/>
      <c r="I632" s="283"/>
      <c r="J632" s="252"/>
      <c r="K632" s="240"/>
      <c r="L632" s="240"/>
      <c r="M632" s="240">
        <f t="shared" si="84"/>
        <v>-213</v>
      </c>
      <c r="N632" s="253" t="e">
        <f t="shared" si="85"/>
        <v>#VALUE!</v>
      </c>
      <c r="O632" s="239"/>
    </row>
    <row r="633" spans="1:15" x14ac:dyDescent="0.2">
      <c r="A633" s="97"/>
      <c r="B633" s="148">
        <f t="shared" si="86"/>
        <v>572</v>
      </c>
      <c r="C633" s="150" t="e">
        <f t="shared" si="82"/>
        <v>#VALUE!</v>
      </c>
      <c r="D633" s="150" t="e">
        <f t="shared" si="80"/>
        <v>#VALUE!</v>
      </c>
      <c r="E633" s="150" t="e">
        <f t="shared" si="83"/>
        <v>#VALUE!</v>
      </c>
      <c r="F633" s="317" t="e">
        <f t="shared" si="81"/>
        <v>#VALUE!</v>
      </c>
      <c r="G633" s="318"/>
      <c r="H633" s="318"/>
      <c r="I633" s="283"/>
      <c r="J633" s="252"/>
      <c r="K633" s="240"/>
      <c r="L633" s="240"/>
      <c r="M633" s="240">
        <f t="shared" si="84"/>
        <v>-214</v>
      </c>
      <c r="N633" s="253" t="e">
        <f t="shared" si="85"/>
        <v>#VALUE!</v>
      </c>
      <c r="O633" s="239"/>
    </row>
    <row r="634" spans="1:15" x14ac:dyDescent="0.2">
      <c r="A634" s="97"/>
      <c r="B634" s="148">
        <f t="shared" si="86"/>
        <v>573</v>
      </c>
      <c r="C634" s="150" t="e">
        <f t="shared" si="82"/>
        <v>#VALUE!</v>
      </c>
      <c r="D634" s="150" t="e">
        <f t="shared" si="80"/>
        <v>#VALUE!</v>
      </c>
      <c r="E634" s="150" t="e">
        <f t="shared" si="83"/>
        <v>#VALUE!</v>
      </c>
      <c r="F634" s="317" t="e">
        <f t="shared" si="81"/>
        <v>#VALUE!</v>
      </c>
      <c r="G634" s="318"/>
      <c r="H634" s="318"/>
      <c r="I634" s="283"/>
      <c r="J634" s="252"/>
      <c r="K634" s="240"/>
      <c r="L634" s="240"/>
      <c r="M634" s="240">
        <f t="shared" si="84"/>
        <v>-215</v>
      </c>
      <c r="N634" s="253" t="e">
        <f t="shared" si="85"/>
        <v>#VALUE!</v>
      </c>
      <c r="O634" s="239"/>
    </row>
    <row r="635" spans="1:15" x14ac:dyDescent="0.2">
      <c r="A635" s="97"/>
      <c r="B635" s="148">
        <f t="shared" si="86"/>
        <v>574</v>
      </c>
      <c r="C635" s="150" t="e">
        <f t="shared" si="82"/>
        <v>#VALUE!</v>
      </c>
      <c r="D635" s="150" t="e">
        <f t="shared" si="80"/>
        <v>#VALUE!</v>
      </c>
      <c r="E635" s="150" t="e">
        <f t="shared" si="83"/>
        <v>#VALUE!</v>
      </c>
      <c r="F635" s="317" t="e">
        <f t="shared" si="81"/>
        <v>#VALUE!</v>
      </c>
      <c r="G635" s="318"/>
      <c r="H635" s="318"/>
      <c r="I635" s="283"/>
      <c r="J635" s="252"/>
      <c r="K635" s="240"/>
      <c r="L635" s="240"/>
      <c r="M635" s="240">
        <f t="shared" si="84"/>
        <v>-216</v>
      </c>
      <c r="N635" s="253" t="e">
        <f t="shared" si="85"/>
        <v>#VALUE!</v>
      </c>
      <c r="O635" s="239"/>
    </row>
    <row r="636" spans="1:15" x14ac:dyDescent="0.2">
      <c r="A636" s="97"/>
      <c r="B636" s="148">
        <f t="shared" si="86"/>
        <v>575</v>
      </c>
      <c r="C636" s="150" t="e">
        <f t="shared" si="82"/>
        <v>#VALUE!</v>
      </c>
      <c r="D636" s="150" t="e">
        <f t="shared" si="80"/>
        <v>#VALUE!</v>
      </c>
      <c r="E636" s="150" t="e">
        <f t="shared" si="83"/>
        <v>#VALUE!</v>
      </c>
      <c r="F636" s="317" t="e">
        <f t="shared" si="81"/>
        <v>#VALUE!</v>
      </c>
      <c r="G636" s="318"/>
      <c r="H636" s="318"/>
      <c r="I636" s="283"/>
      <c r="J636" s="252"/>
      <c r="K636" s="240"/>
      <c r="L636" s="240"/>
      <c r="M636" s="240">
        <f t="shared" si="84"/>
        <v>-217</v>
      </c>
      <c r="N636" s="253" t="e">
        <f t="shared" si="85"/>
        <v>#VALUE!</v>
      </c>
      <c r="O636" s="239"/>
    </row>
    <row r="637" spans="1:15" x14ac:dyDescent="0.2">
      <c r="A637" s="97"/>
      <c r="B637" s="148">
        <f t="shared" si="86"/>
        <v>576</v>
      </c>
      <c r="C637" s="150" t="e">
        <f t="shared" si="82"/>
        <v>#VALUE!</v>
      </c>
      <c r="D637" s="150" t="e">
        <f t="shared" si="80"/>
        <v>#VALUE!</v>
      </c>
      <c r="E637" s="150" t="e">
        <f t="shared" si="83"/>
        <v>#VALUE!</v>
      </c>
      <c r="F637" s="317" t="e">
        <f t="shared" si="81"/>
        <v>#VALUE!</v>
      </c>
      <c r="G637" s="318"/>
      <c r="H637" s="318"/>
      <c r="I637" s="283"/>
      <c r="J637" s="252"/>
      <c r="K637" s="240"/>
      <c r="L637" s="240"/>
      <c r="M637" s="240">
        <f t="shared" si="84"/>
        <v>-218</v>
      </c>
      <c r="N637" s="253" t="e">
        <f t="shared" si="85"/>
        <v>#VALUE!</v>
      </c>
      <c r="O637" s="239"/>
    </row>
    <row r="638" spans="1:15" x14ac:dyDescent="0.2">
      <c r="A638" s="97"/>
      <c r="B638" s="148">
        <f t="shared" si="86"/>
        <v>577</v>
      </c>
      <c r="C638" s="150" t="e">
        <f t="shared" si="82"/>
        <v>#VALUE!</v>
      </c>
      <c r="D638" s="150" t="e">
        <f t="shared" ref="D638:D661" si="87">C638*N633</f>
        <v>#VALUE!</v>
      </c>
      <c r="E638" s="150" t="e">
        <f t="shared" si="83"/>
        <v>#VALUE!</v>
      </c>
      <c r="F638" s="317" t="e">
        <f t="shared" si="81"/>
        <v>#VALUE!</v>
      </c>
      <c r="G638" s="318"/>
      <c r="H638" s="318"/>
      <c r="I638" s="283"/>
      <c r="J638" s="252"/>
      <c r="K638" s="240"/>
      <c r="L638" s="240"/>
      <c r="M638" s="240">
        <f t="shared" si="84"/>
        <v>-219</v>
      </c>
      <c r="N638" s="253" t="e">
        <f t="shared" si="85"/>
        <v>#VALUE!</v>
      </c>
      <c r="O638" s="239"/>
    </row>
    <row r="639" spans="1:15" x14ac:dyDescent="0.2">
      <c r="A639" s="97"/>
      <c r="B639" s="148">
        <f t="shared" si="86"/>
        <v>578</v>
      </c>
      <c r="C639" s="150" t="e">
        <f t="shared" si="82"/>
        <v>#VALUE!</v>
      </c>
      <c r="D639" s="150" t="e">
        <f t="shared" si="87"/>
        <v>#VALUE!</v>
      </c>
      <c r="E639" s="150" t="e">
        <f t="shared" si="83"/>
        <v>#VALUE!</v>
      </c>
      <c r="F639" s="317" t="e">
        <f t="shared" si="81"/>
        <v>#VALUE!</v>
      </c>
      <c r="G639" s="318"/>
      <c r="H639" s="318"/>
      <c r="I639" s="283"/>
      <c r="J639" s="252"/>
      <c r="K639" s="240"/>
      <c r="L639" s="240"/>
      <c r="M639" s="240">
        <f t="shared" si="84"/>
        <v>-220</v>
      </c>
      <c r="N639" s="253" t="e">
        <f t="shared" si="85"/>
        <v>#VALUE!</v>
      </c>
      <c r="O639" s="239"/>
    </row>
    <row r="640" spans="1:15" x14ac:dyDescent="0.2">
      <c r="A640" s="97"/>
      <c r="B640" s="148">
        <f t="shared" si="86"/>
        <v>579</v>
      </c>
      <c r="C640" s="150" t="e">
        <f t="shared" si="82"/>
        <v>#VALUE!</v>
      </c>
      <c r="D640" s="150" t="e">
        <f t="shared" si="87"/>
        <v>#VALUE!</v>
      </c>
      <c r="E640" s="150" t="e">
        <f t="shared" si="83"/>
        <v>#VALUE!</v>
      </c>
      <c r="F640" s="317" t="e">
        <f t="shared" si="81"/>
        <v>#VALUE!</v>
      </c>
      <c r="G640" s="318"/>
      <c r="H640" s="318"/>
      <c r="I640" s="283"/>
      <c r="J640" s="252"/>
      <c r="K640" s="240"/>
      <c r="L640" s="240"/>
      <c r="M640" s="240">
        <f t="shared" si="84"/>
        <v>-221</v>
      </c>
      <c r="N640" s="253" t="e">
        <f t="shared" si="85"/>
        <v>#VALUE!</v>
      </c>
      <c r="O640" s="239"/>
    </row>
    <row r="641" spans="1:15" x14ac:dyDescent="0.2">
      <c r="A641" s="97"/>
      <c r="B641" s="148">
        <f t="shared" si="86"/>
        <v>580</v>
      </c>
      <c r="C641" s="150" t="e">
        <f t="shared" si="82"/>
        <v>#VALUE!</v>
      </c>
      <c r="D641" s="150" t="e">
        <f t="shared" si="87"/>
        <v>#VALUE!</v>
      </c>
      <c r="E641" s="150" t="e">
        <f t="shared" si="83"/>
        <v>#VALUE!</v>
      </c>
      <c r="F641" s="317" t="e">
        <f t="shared" ref="F641:F661" si="88">IF(C641&lt;=E640,C641+D641,IF($M$50=1,C641*(N636/(1-(1+N636)^-(M636-0))),$C$54*($N$57/(1-(1+$N$57)^-($M$57-0)))))</f>
        <v>#VALUE!</v>
      </c>
      <c r="G641" s="318"/>
      <c r="H641" s="318"/>
      <c r="I641" s="283"/>
      <c r="J641" s="252"/>
      <c r="K641" s="240"/>
      <c r="L641" s="240"/>
      <c r="M641" s="240">
        <f t="shared" si="84"/>
        <v>-222</v>
      </c>
      <c r="N641" s="253" t="e">
        <f t="shared" si="85"/>
        <v>#VALUE!</v>
      </c>
      <c r="O641" s="239"/>
    </row>
    <row r="642" spans="1:15" x14ac:dyDescent="0.2">
      <c r="A642" s="97"/>
      <c r="B642" s="148">
        <f t="shared" si="86"/>
        <v>581</v>
      </c>
      <c r="C642" s="150" t="e">
        <f t="shared" ref="C642:C661" si="89">IF(OR(C641&lt;0,C641&lt;F641),0,(IF(I641=0,C641-E641,C641-I641-E641)))</f>
        <v>#VALUE!</v>
      </c>
      <c r="D642" s="150" t="e">
        <f t="shared" si="87"/>
        <v>#VALUE!</v>
      </c>
      <c r="E642" s="150" t="e">
        <f t="shared" ref="E642:E661" si="90">IF(C642&lt;=E641,C642,F642-D642)</f>
        <v>#VALUE!</v>
      </c>
      <c r="F642" s="317" t="e">
        <f t="shared" si="88"/>
        <v>#VALUE!</v>
      </c>
      <c r="G642" s="318"/>
      <c r="H642" s="318"/>
      <c r="I642" s="283"/>
      <c r="J642" s="252"/>
      <c r="K642" s="240"/>
      <c r="L642" s="240"/>
      <c r="M642" s="240">
        <f t="shared" si="84"/>
        <v>-223</v>
      </c>
      <c r="N642" s="253" t="e">
        <f t="shared" si="85"/>
        <v>#VALUE!</v>
      </c>
      <c r="O642" s="239"/>
    </row>
    <row r="643" spans="1:15" x14ac:dyDescent="0.2">
      <c r="A643" s="97"/>
      <c r="B643" s="148">
        <f t="shared" si="86"/>
        <v>582</v>
      </c>
      <c r="C643" s="150" t="e">
        <f t="shared" si="89"/>
        <v>#VALUE!</v>
      </c>
      <c r="D643" s="150" t="e">
        <f t="shared" si="87"/>
        <v>#VALUE!</v>
      </c>
      <c r="E643" s="150" t="e">
        <f t="shared" si="90"/>
        <v>#VALUE!</v>
      </c>
      <c r="F643" s="317" t="e">
        <f t="shared" si="88"/>
        <v>#VALUE!</v>
      </c>
      <c r="G643" s="318"/>
      <c r="H643" s="318"/>
      <c r="I643" s="283"/>
      <c r="J643" s="252"/>
      <c r="K643" s="240"/>
      <c r="L643" s="240"/>
      <c r="M643" s="240">
        <f t="shared" si="84"/>
        <v>-224</v>
      </c>
      <c r="N643" s="253" t="e">
        <f t="shared" si="85"/>
        <v>#VALUE!</v>
      </c>
      <c r="O643" s="239"/>
    </row>
    <row r="644" spans="1:15" x14ac:dyDescent="0.2">
      <c r="A644" s="97"/>
      <c r="B644" s="148">
        <f t="shared" si="86"/>
        <v>583</v>
      </c>
      <c r="C644" s="150" t="e">
        <f t="shared" si="89"/>
        <v>#VALUE!</v>
      </c>
      <c r="D644" s="150" t="e">
        <f t="shared" si="87"/>
        <v>#VALUE!</v>
      </c>
      <c r="E644" s="150" t="e">
        <f t="shared" si="90"/>
        <v>#VALUE!</v>
      </c>
      <c r="F644" s="317" t="e">
        <f t="shared" si="88"/>
        <v>#VALUE!</v>
      </c>
      <c r="G644" s="318"/>
      <c r="H644" s="318"/>
      <c r="I644" s="283"/>
      <c r="J644" s="252"/>
      <c r="K644" s="240"/>
      <c r="L644" s="240"/>
      <c r="M644" s="240">
        <f t="shared" si="84"/>
        <v>-225</v>
      </c>
      <c r="N644" s="253" t="e">
        <f t="shared" si="85"/>
        <v>#VALUE!</v>
      </c>
      <c r="O644" s="239"/>
    </row>
    <row r="645" spans="1:15" x14ac:dyDescent="0.2">
      <c r="A645" s="97"/>
      <c r="B645" s="148">
        <f t="shared" si="86"/>
        <v>584</v>
      </c>
      <c r="C645" s="150" t="e">
        <f t="shared" si="89"/>
        <v>#VALUE!</v>
      </c>
      <c r="D645" s="150" t="e">
        <f t="shared" si="87"/>
        <v>#VALUE!</v>
      </c>
      <c r="E645" s="150" t="e">
        <f t="shared" si="90"/>
        <v>#VALUE!</v>
      </c>
      <c r="F645" s="317" t="e">
        <f t="shared" si="88"/>
        <v>#VALUE!</v>
      </c>
      <c r="G645" s="318"/>
      <c r="H645" s="318"/>
      <c r="I645" s="283"/>
      <c r="J645" s="252"/>
      <c r="K645" s="240"/>
      <c r="L645" s="240"/>
      <c r="M645" s="240">
        <f t="shared" si="84"/>
        <v>-226</v>
      </c>
      <c r="N645" s="253" t="e">
        <f t="shared" si="85"/>
        <v>#VALUE!</v>
      </c>
      <c r="O645" s="239"/>
    </row>
    <row r="646" spans="1:15" x14ac:dyDescent="0.2">
      <c r="A646" s="97"/>
      <c r="B646" s="148">
        <f t="shared" si="86"/>
        <v>585</v>
      </c>
      <c r="C646" s="150" t="e">
        <f t="shared" si="89"/>
        <v>#VALUE!</v>
      </c>
      <c r="D646" s="150" t="e">
        <f t="shared" si="87"/>
        <v>#VALUE!</v>
      </c>
      <c r="E646" s="150" t="e">
        <f t="shared" si="90"/>
        <v>#VALUE!</v>
      </c>
      <c r="F646" s="317" t="e">
        <f t="shared" si="88"/>
        <v>#VALUE!</v>
      </c>
      <c r="G646" s="318"/>
      <c r="H646" s="318"/>
      <c r="I646" s="283"/>
      <c r="J646" s="252"/>
      <c r="K646" s="240"/>
      <c r="L646" s="240"/>
      <c r="M646" s="240">
        <f t="shared" si="84"/>
        <v>-227</v>
      </c>
      <c r="N646" s="253" t="e">
        <f t="shared" si="85"/>
        <v>#VALUE!</v>
      </c>
      <c r="O646" s="239"/>
    </row>
    <row r="647" spans="1:15" x14ac:dyDescent="0.2">
      <c r="A647" s="97"/>
      <c r="B647" s="148">
        <f t="shared" si="86"/>
        <v>586</v>
      </c>
      <c r="C647" s="150" t="e">
        <f t="shared" si="89"/>
        <v>#VALUE!</v>
      </c>
      <c r="D647" s="150" t="e">
        <f t="shared" si="87"/>
        <v>#VALUE!</v>
      </c>
      <c r="E647" s="150" t="e">
        <f t="shared" si="90"/>
        <v>#VALUE!</v>
      </c>
      <c r="F647" s="317" t="e">
        <f t="shared" si="88"/>
        <v>#VALUE!</v>
      </c>
      <c r="G647" s="318"/>
      <c r="H647" s="318"/>
      <c r="I647" s="283"/>
      <c r="J647" s="252"/>
      <c r="K647" s="240"/>
      <c r="L647" s="240"/>
      <c r="M647" s="240">
        <f t="shared" si="84"/>
        <v>-228</v>
      </c>
      <c r="N647" s="253" t="e">
        <f t="shared" si="85"/>
        <v>#VALUE!</v>
      </c>
      <c r="O647" s="239"/>
    </row>
    <row r="648" spans="1:15" x14ac:dyDescent="0.2">
      <c r="A648" s="97"/>
      <c r="B648" s="148">
        <f t="shared" si="86"/>
        <v>587</v>
      </c>
      <c r="C648" s="150" t="e">
        <f t="shared" si="89"/>
        <v>#VALUE!</v>
      </c>
      <c r="D648" s="150" t="e">
        <f t="shared" si="87"/>
        <v>#VALUE!</v>
      </c>
      <c r="E648" s="150" t="e">
        <f t="shared" si="90"/>
        <v>#VALUE!</v>
      </c>
      <c r="F648" s="317" t="e">
        <f t="shared" si="88"/>
        <v>#VALUE!</v>
      </c>
      <c r="G648" s="318"/>
      <c r="H648" s="318"/>
      <c r="I648" s="283"/>
      <c r="J648" s="252"/>
      <c r="K648" s="240"/>
      <c r="L648" s="240"/>
      <c r="M648" s="240">
        <f t="shared" si="84"/>
        <v>-229</v>
      </c>
      <c r="N648" s="253" t="e">
        <f t="shared" si="85"/>
        <v>#VALUE!</v>
      </c>
      <c r="O648" s="239"/>
    </row>
    <row r="649" spans="1:15" x14ac:dyDescent="0.2">
      <c r="A649" s="97"/>
      <c r="B649" s="148">
        <f t="shared" si="86"/>
        <v>588</v>
      </c>
      <c r="C649" s="150" t="e">
        <f t="shared" si="89"/>
        <v>#VALUE!</v>
      </c>
      <c r="D649" s="150" t="e">
        <f t="shared" si="87"/>
        <v>#VALUE!</v>
      </c>
      <c r="E649" s="150" t="e">
        <f t="shared" si="90"/>
        <v>#VALUE!</v>
      </c>
      <c r="F649" s="317" t="e">
        <f t="shared" si="88"/>
        <v>#VALUE!</v>
      </c>
      <c r="G649" s="318"/>
      <c r="H649" s="318"/>
      <c r="I649" s="283"/>
      <c r="J649" s="252"/>
      <c r="K649" s="240"/>
      <c r="L649" s="240"/>
      <c r="M649" s="240">
        <f t="shared" si="84"/>
        <v>-230</v>
      </c>
      <c r="N649" s="253" t="e">
        <f t="shared" si="85"/>
        <v>#VALUE!</v>
      </c>
      <c r="O649" s="239"/>
    </row>
    <row r="650" spans="1:15" x14ac:dyDescent="0.2">
      <c r="A650" s="97"/>
      <c r="B650" s="148">
        <f t="shared" si="86"/>
        <v>589</v>
      </c>
      <c r="C650" s="150" t="e">
        <f t="shared" si="89"/>
        <v>#VALUE!</v>
      </c>
      <c r="D650" s="150" t="e">
        <f t="shared" si="87"/>
        <v>#VALUE!</v>
      </c>
      <c r="E650" s="150" t="e">
        <f t="shared" si="90"/>
        <v>#VALUE!</v>
      </c>
      <c r="F650" s="317" t="e">
        <f t="shared" si="88"/>
        <v>#VALUE!</v>
      </c>
      <c r="G650" s="318"/>
      <c r="H650" s="318"/>
      <c r="I650" s="283"/>
      <c r="J650" s="252"/>
      <c r="K650" s="240"/>
      <c r="L650" s="240"/>
      <c r="M650" s="240">
        <f t="shared" si="84"/>
        <v>-231</v>
      </c>
      <c r="N650" s="253" t="e">
        <f t="shared" si="85"/>
        <v>#VALUE!</v>
      </c>
      <c r="O650" s="239"/>
    </row>
    <row r="651" spans="1:15" x14ac:dyDescent="0.2">
      <c r="A651" s="97"/>
      <c r="B651" s="148">
        <f t="shared" si="86"/>
        <v>590</v>
      </c>
      <c r="C651" s="150" t="e">
        <f t="shared" si="89"/>
        <v>#VALUE!</v>
      </c>
      <c r="D651" s="150" t="e">
        <f t="shared" si="87"/>
        <v>#VALUE!</v>
      </c>
      <c r="E651" s="150" t="e">
        <f t="shared" si="90"/>
        <v>#VALUE!</v>
      </c>
      <c r="F651" s="317" t="e">
        <f t="shared" si="88"/>
        <v>#VALUE!</v>
      </c>
      <c r="G651" s="318"/>
      <c r="H651" s="318"/>
      <c r="I651" s="283"/>
      <c r="J651" s="252"/>
      <c r="K651" s="240"/>
      <c r="L651" s="240"/>
      <c r="M651" s="240">
        <f t="shared" si="84"/>
        <v>-232</v>
      </c>
      <c r="N651" s="253" t="e">
        <f t="shared" si="85"/>
        <v>#VALUE!</v>
      </c>
      <c r="O651" s="239"/>
    </row>
    <row r="652" spans="1:15" x14ac:dyDescent="0.2">
      <c r="A652" s="97"/>
      <c r="B652" s="148">
        <f t="shared" si="86"/>
        <v>591</v>
      </c>
      <c r="C652" s="150" t="e">
        <f t="shared" si="89"/>
        <v>#VALUE!</v>
      </c>
      <c r="D652" s="150" t="e">
        <f t="shared" si="87"/>
        <v>#VALUE!</v>
      </c>
      <c r="E652" s="150" t="e">
        <f t="shared" si="90"/>
        <v>#VALUE!</v>
      </c>
      <c r="F652" s="317" t="e">
        <f t="shared" si="88"/>
        <v>#VALUE!</v>
      </c>
      <c r="G652" s="318"/>
      <c r="H652" s="318"/>
      <c r="I652" s="283"/>
      <c r="J652" s="252"/>
      <c r="K652" s="240"/>
      <c r="L652" s="240"/>
      <c r="M652" s="240">
        <f t="shared" si="84"/>
        <v>-233</v>
      </c>
      <c r="N652" s="253" t="e">
        <f t="shared" si="85"/>
        <v>#VALUE!</v>
      </c>
      <c r="O652" s="239"/>
    </row>
    <row r="653" spans="1:15" x14ac:dyDescent="0.2">
      <c r="A653" s="97"/>
      <c r="B653" s="148">
        <f t="shared" si="86"/>
        <v>592</v>
      </c>
      <c r="C653" s="150" t="e">
        <f t="shared" si="89"/>
        <v>#VALUE!</v>
      </c>
      <c r="D653" s="150" t="e">
        <f t="shared" si="87"/>
        <v>#VALUE!</v>
      </c>
      <c r="E653" s="150" t="e">
        <f t="shared" si="90"/>
        <v>#VALUE!</v>
      </c>
      <c r="F653" s="317" t="e">
        <f t="shared" si="88"/>
        <v>#VALUE!</v>
      </c>
      <c r="G653" s="318"/>
      <c r="H653" s="318"/>
      <c r="I653" s="283"/>
      <c r="J653" s="252"/>
      <c r="K653" s="240"/>
      <c r="L653" s="240"/>
      <c r="M653" s="240">
        <f t="shared" si="84"/>
        <v>-234</v>
      </c>
      <c r="N653" s="253" t="e">
        <f t="shared" si="85"/>
        <v>#VALUE!</v>
      </c>
      <c r="O653" s="239"/>
    </row>
    <row r="654" spans="1:15" x14ac:dyDescent="0.2">
      <c r="A654" s="97"/>
      <c r="B654" s="148">
        <f t="shared" si="86"/>
        <v>593</v>
      </c>
      <c r="C654" s="150" t="e">
        <f t="shared" si="89"/>
        <v>#VALUE!</v>
      </c>
      <c r="D654" s="150" t="e">
        <f t="shared" si="87"/>
        <v>#VALUE!</v>
      </c>
      <c r="E654" s="150" t="e">
        <f t="shared" si="90"/>
        <v>#VALUE!</v>
      </c>
      <c r="F654" s="317" t="e">
        <f t="shared" si="88"/>
        <v>#VALUE!</v>
      </c>
      <c r="G654" s="318"/>
      <c r="H654" s="318"/>
      <c r="I654" s="283"/>
      <c r="J654" s="252"/>
      <c r="K654" s="240"/>
      <c r="L654" s="240"/>
      <c r="M654" s="240">
        <f t="shared" si="84"/>
        <v>-235</v>
      </c>
      <c r="N654" s="253" t="e">
        <f t="shared" si="85"/>
        <v>#VALUE!</v>
      </c>
      <c r="O654" s="239"/>
    </row>
    <row r="655" spans="1:15" x14ac:dyDescent="0.2">
      <c r="A655" s="97"/>
      <c r="B655" s="148">
        <f t="shared" si="86"/>
        <v>594</v>
      </c>
      <c r="C655" s="150" t="e">
        <f t="shared" si="89"/>
        <v>#VALUE!</v>
      </c>
      <c r="D655" s="150" t="e">
        <f t="shared" si="87"/>
        <v>#VALUE!</v>
      </c>
      <c r="E655" s="150" t="e">
        <f t="shared" si="90"/>
        <v>#VALUE!</v>
      </c>
      <c r="F655" s="317" t="e">
        <f t="shared" si="88"/>
        <v>#VALUE!</v>
      </c>
      <c r="G655" s="318"/>
      <c r="H655" s="318"/>
      <c r="I655" s="283"/>
      <c r="J655" s="252"/>
      <c r="K655" s="240"/>
      <c r="L655" s="240"/>
      <c r="M655" s="240">
        <f t="shared" si="84"/>
        <v>-236</v>
      </c>
      <c r="N655" s="253" t="e">
        <f t="shared" si="85"/>
        <v>#VALUE!</v>
      </c>
      <c r="O655" s="239"/>
    </row>
    <row r="656" spans="1:15" x14ac:dyDescent="0.2">
      <c r="A656" s="97"/>
      <c r="B656" s="148">
        <f t="shared" si="86"/>
        <v>595</v>
      </c>
      <c r="C656" s="150" t="e">
        <f t="shared" si="89"/>
        <v>#VALUE!</v>
      </c>
      <c r="D656" s="150" t="e">
        <f t="shared" si="87"/>
        <v>#VALUE!</v>
      </c>
      <c r="E656" s="150" t="e">
        <f t="shared" si="90"/>
        <v>#VALUE!</v>
      </c>
      <c r="F656" s="317" t="e">
        <f t="shared" si="88"/>
        <v>#VALUE!</v>
      </c>
      <c r="G656" s="318"/>
      <c r="H656" s="318"/>
      <c r="I656" s="283"/>
      <c r="J656" s="252"/>
      <c r="K656" s="240"/>
      <c r="L656" s="240"/>
      <c r="M656" s="240">
        <f t="shared" si="84"/>
        <v>-237</v>
      </c>
      <c r="N656" s="253" t="e">
        <f t="shared" si="85"/>
        <v>#VALUE!</v>
      </c>
      <c r="O656" s="239"/>
    </row>
    <row r="657" spans="1:76" s="81" customFormat="1" x14ac:dyDescent="0.2">
      <c r="A657" s="97"/>
      <c r="B657" s="148">
        <f t="shared" si="86"/>
        <v>596</v>
      </c>
      <c r="C657" s="150" t="e">
        <f t="shared" si="89"/>
        <v>#VALUE!</v>
      </c>
      <c r="D657" s="150" t="e">
        <f t="shared" si="87"/>
        <v>#VALUE!</v>
      </c>
      <c r="E657" s="150" t="e">
        <f t="shared" si="90"/>
        <v>#VALUE!</v>
      </c>
      <c r="F657" s="317" t="e">
        <f t="shared" si="88"/>
        <v>#VALUE!</v>
      </c>
      <c r="G657" s="318"/>
      <c r="H657" s="318"/>
      <c r="I657" s="283"/>
      <c r="J657" s="252"/>
      <c r="K657" s="240"/>
      <c r="L657" s="240"/>
      <c r="M657" s="240"/>
      <c r="N657" s="240"/>
      <c r="O657" s="239"/>
      <c r="P657" s="171"/>
      <c r="Q657" s="171"/>
      <c r="R657" s="171"/>
      <c r="S657" s="171"/>
      <c r="T657" s="158"/>
      <c r="U657" s="154"/>
      <c r="V657" s="154"/>
      <c r="W657" s="154"/>
      <c r="X657" s="154"/>
      <c r="Y657" s="154"/>
      <c r="Z657" s="154"/>
      <c r="AA657" s="154"/>
      <c r="AB657" s="154"/>
      <c r="AC657" s="154"/>
      <c r="AD657" s="154"/>
      <c r="AE657" s="154"/>
      <c r="AF657" s="154"/>
      <c r="AG657" s="154"/>
      <c r="AH657" s="154"/>
      <c r="AI657" s="154"/>
      <c r="AJ657" s="154"/>
      <c r="AK657" s="154"/>
      <c r="AL657" s="172"/>
      <c r="AM657" s="172"/>
      <c r="AN657" s="172"/>
      <c r="AO657" s="172"/>
      <c r="AP657" s="172"/>
      <c r="AQ657" s="172"/>
      <c r="AR657" s="172"/>
      <c r="AS657" s="172"/>
      <c r="AT657" s="172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</row>
    <row r="658" spans="1:76" hidden="1" x14ac:dyDescent="0.2">
      <c r="A658" s="97"/>
      <c r="B658" s="148">
        <f t="shared" si="86"/>
        <v>597</v>
      </c>
      <c r="C658" s="150" t="e">
        <f t="shared" si="89"/>
        <v>#VALUE!</v>
      </c>
      <c r="D658" s="150" t="e">
        <f t="shared" si="87"/>
        <v>#VALUE!</v>
      </c>
      <c r="E658" s="150" t="e">
        <f t="shared" si="90"/>
        <v>#VALUE!</v>
      </c>
      <c r="F658" s="317" t="e">
        <f t="shared" si="88"/>
        <v>#VALUE!</v>
      </c>
      <c r="G658" s="318"/>
      <c r="H658" s="318"/>
      <c r="I658" s="258"/>
      <c r="J658" s="252"/>
      <c r="K658" s="259"/>
      <c r="L658" s="259"/>
      <c r="M658" s="240"/>
      <c r="N658" s="240"/>
      <c r="O658" s="239"/>
    </row>
    <row r="659" spans="1:76" hidden="1" x14ac:dyDescent="0.2">
      <c r="A659" s="97"/>
      <c r="B659" s="148">
        <f t="shared" si="86"/>
        <v>598</v>
      </c>
      <c r="C659" s="150" t="e">
        <f t="shared" si="89"/>
        <v>#VALUE!</v>
      </c>
      <c r="D659" s="150" t="e">
        <f t="shared" si="87"/>
        <v>#VALUE!</v>
      </c>
      <c r="E659" s="150" t="e">
        <f t="shared" si="90"/>
        <v>#VALUE!</v>
      </c>
      <c r="F659" s="317" t="e">
        <f t="shared" si="88"/>
        <v>#VALUE!</v>
      </c>
      <c r="G659" s="318"/>
      <c r="H659" s="318"/>
      <c r="I659" s="258"/>
      <c r="J659" s="252"/>
      <c r="K659" s="240"/>
      <c r="L659" s="240"/>
      <c r="M659" s="240"/>
      <c r="N659" s="240"/>
      <c r="O659" s="260"/>
    </row>
    <row r="660" spans="1:76" hidden="1" x14ac:dyDescent="0.2">
      <c r="A660" s="97"/>
      <c r="B660" s="148">
        <f t="shared" si="86"/>
        <v>599</v>
      </c>
      <c r="C660" s="150" t="e">
        <f t="shared" si="89"/>
        <v>#VALUE!</v>
      </c>
      <c r="D660" s="150" t="e">
        <f t="shared" si="87"/>
        <v>#VALUE!</v>
      </c>
      <c r="E660" s="150" t="e">
        <f t="shared" si="90"/>
        <v>#VALUE!</v>
      </c>
      <c r="F660" s="317" t="e">
        <f t="shared" si="88"/>
        <v>#VALUE!</v>
      </c>
      <c r="G660" s="318"/>
      <c r="H660" s="318"/>
      <c r="I660" s="258"/>
      <c r="J660" s="252"/>
      <c r="K660" s="261"/>
      <c r="L660" s="261"/>
      <c r="M660" s="261"/>
      <c r="N660" s="261"/>
      <c r="O660" s="239"/>
      <c r="P660" s="260"/>
      <c r="Q660" s="260"/>
      <c r="R660" s="260"/>
    </row>
    <row r="661" spans="1:76" hidden="1" x14ac:dyDescent="0.2">
      <c r="A661" s="97"/>
      <c r="B661" s="148">
        <f t="shared" si="86"/>
        <v>600</v>
      </c>
      <c r="C661" s="150" t="e">
        <f t="shared" si="89"/>
        <v>#VALUE!</v>
      </c>
      <c r="D661" s="150" t="e">
        <f t="shared" si="87"/>
        <v>#VALUE!</v>
      </c>
      <c r="E661" s="150" t="e">
        <f t="shared" si="90"/>
        <v>#VALUE!</v>
      </c>
      <c r="F661" s="317" t="e">
        <f t="shared" si="88"/>
        <v>#VALUE!</v>
      </c>
      <c r="G661" s="318"/>
      <c r="H661" s="318"/>
      <c r="I661" s="258"/>
      <c r="J661" s="252"/>
      <c r="K661" s="240"/>
      <c r="L661" s="240"/>
      <c r="M661" s="240"/>
      <c r="N661" s="240"/>
      <c r="O661" s="239"/>
    </row>
    <row r="662" spans="1:76" hidden="1" x14ac:dyDescent="0.2">
      <c r="A662" s="97"/>
      <c r="B662" s="151"/>
      <c r="C662" s="134"/>
      <c r="D662" s="134"/>
      <c r="E662" s="134"/>
      <c r="F662" s="368"/>
      <c r="G662" s="369"/>
      <c r="H662" s="369"/>
      <c r="I662" s="134"/>
      <c r="J662" s="252"/>
      <c r="K662" s="240"/>
      <c r="L662" s="240"/>
      <c r="M662" s="240"/>
      <c r="N662" s="240"/>
      <c r="O662" s="239"/>
      <c r="S662" s="260"/>
    </row>
    <row r="663" spans="1:76" hidden="1" x14ac:dyDescent="0.2">
      <c r="A663" s="97"/>
      <c r="B663" s="152" t="s">
        <v>4</v>
      </c>
      <c r="C663" s="134"/>
      <c r="D663" s="153" t="e">
        <f>SUM(D62:D661)</f>
        <v>#VALUE!</v>
      </c>
      <c r="E663" s="153" t="e">
        <f>SUM(E62:E661)+G663</f>
        <v>#VALUE!</v>
      </c>
      <c r="F663" s="369"/>
      <c r="G663" s="369"/>
      <c r="H663" s="369"/>
      <c r="I663" s="153">
        <f>SUM(I62:I661)</f>
        <v>0</v>
      </c>
      <c r="J663" s="252"/>
      <c r="K663" s="240"/>
      <c r="L663" s="240"/>
      <c r="M663" s="240"/>
      <c r="N663" s="240"/>
      <c r="O663" s="239"/>
    </row>
    <row r="664" spans="1:76" hidden="1" x14ac:dyDescent="0.2">
      <c r="A664" s="97"/>
      <c r="B664" s="151"/>
      <c r="C664" s="134"/>
      <c r="D664" s="134"/>
      <c r="E664" s="134"/>
      <c r="F664" s="369"/>
      <c r="G664" s="369"/>
      <c r="H664" s="369"/>
      <c r="I664" s="262"/>
      <c r="J664" s="263"/>
      <c r="K664" s="240"/>
      <c r="L664" s="240"/>
      <c r="M664" s="240"/>
      <c r="N664" s="240"/>
      <c r="O664" s="239"/>
    </row>
    <row r="665" spans="1:76" hidden="1" x14ac:dyDescent="0.2">
      <c r="B665" s="154"/>
      <c r="C665" s="155"/>
      <c r="D665" s="155"/>
      <c r="E665" s="155"/>
      <c r="F665" s="156"/>
      <c r="G665" s="157"/>
      <c r="H665" s="157"/>
      <c r="I665" s="264"/>
      <c r="J665" s="263"/>
      <c r="K665" s="240"/>
      <c r="L665" s="240"/>
      <c r="M665" s="240"/>
      <c r="N665" s="240"/>
      <c r="O665" s="239"/>
    </row>
    <row r="666" spans="1:76" hidden="1" x14ac:dyDescent="0.2">
      <c r="G666" s="161"/>
      <c r="H666" s="161"/>
      <c r="I666" s="265"/>
      <c r="J666" s="263"/>
      <c r="K666" s="240"/>
      <c r="L666" s="240"/>
      <c r="M666" s="240"/>
      <c r="N666" s="240"/>
      <c r="O666" s="239"/>
    </row>
    <row r="667" spans="1:76" hidden="1" x14ac:dyDescent="0.2">
      <c r="G667" s="161"/>
      <c r="H667" s="161"/>
      <c r="I667" s="265"/>
      <c r="J667" s="263"/>
      <c r="K667" s="240"/>
      <c r="L667" s="240"/>
      <c r="M667" s="240"/>
      <c r="N667" s="240"/>
      <c r="O667" s="239"/>
    </row>
    <row r="668" spans="1:76" hidden="1" x14ac:dyDescent="0.2">
      <c r="G668" s="161"/>
      <c r="H668" s="161"/>
      <c r="I668" s="265"/>
      <c r="J668" s="263"/>
      <c r="K668" s="240"/>
      <c r="L668" s="240"/>
      <c r="M668" s="240"/>
      <c r="N668" s="240"/>
      <c r="O668" s="239"/>
    </row>
    <row r="669" spans="1:76" hidden="1" x14ac:dyDescent="0.2">
      <c r="G669" s="161"/>
      <c r="H669" s="161"/>
      <c r="I669" s="265"/>
      <c r="J669" s="263"/>
      <c r="K669" s="240"/>
      <c r="L669" s="240"/>
      <c r="M669" s="240"/>
      <c r="N669" s="240"/>
      <c r="O669" s="239"/>
    </row>
    <row r="670" spans="1:76" hidden="1" x14ac:dyDescent="0.2">
      <c r="G670" s="161"/>
      <c r="H670" s="161"/>
      <c r="I670" s="265"/>
      <c r="J670" s="263"/>
      <c r="K670" s="240"/>
      <c r="L670" s="240"/>
      <c r="M670" s="240"/>
      <c r="N670" s="240"/>
      <c r="O670" s="239"/>
    </row>
    <row r="671" spans="1:76" hidden="1" x14ac:dyDescent="0.2">
      <c r="G671" s="161"/>
      <c r="H671" s="161"/>
      <c r="I671" s="265"/>
      <c r="J671" s="263"/>
      <c r="K671" s="240"/>
      <c r="L671" s="240"/>
      <c r="M671" s="240"/>
      <c r="N671" s="240"/>
      <c r="O671" s="239"/>
    </row>
    <row r="672" spans="1:76" hidden="1" x14ac:dyDescent="0.2">
      <c r="G672" s="161"/>
      <c r="H672" s="161"/>
      <c r="I672" s="265"/>
      <c r="J672" s="263"/>
      <c r="K672" s="240"/>
      <c r="L672" s="240"/>
      <c r="M672" s="240"/>
      <c r="N672" s="240"/>
      <c r="O672" s="239"/>
    </row>
    <row r="673" spans="7:20" hidden="1" x14ac:dyDescent="0.2">
      <c r="G673" s="161"/>
      <c r="H673" s="161"/>
      <c r="I673" s="265"/>
      <c r="J673" s="263"/>
      <c r="K673" s="240"/>
      <c r="L673" s="240"/>
      <c r="M673" s="240"/>
      <c r="N673" s="240"/>
      <c r="O673" s="239"/>
    </row>
    <row r="674" spans="7:20" hidden="1" x14ac:dyDescent="0.2">
      <c r="G674" s="161"/>
      <c r="H674" s="161"/>
      <c r="I674" s="265"/>
      <c r="J674" s="263"/>
      <c r="K674" s="240"/>
      <c r="L674" s="240"/>
      <c r="M674" s="240"/>
      <c r="N674" s="240"/>
      <c r="O674" s="239"/>
      <c r="T674" s="154"/>
    </row>
    <row r="675" spans="7:20" hidden="1" x14ac:dyDescent="0.2">
      <c r="G675" s="161"/>
      <c r="H675" s="161"/>
      <c r="I675" s="265"/>
      <c r="J675" s="263"/>
      <c r="K675" s="240"/>
      <c r="L675" s="240"/>
      <c r="M675" s="240"/>
      <c r="N675" s="240"/>
      <c r="O675" s="239"/>
    </row>
    <row r="676" spans="7:20" hidden="1" x14ac:dyDescent="0.2">
      <c r="G676" s="161"/>
      <c r="H676" s="161"/>
      <c r="I676" s="265"/>
      <c r="J676" s="263"/>
      <c r="K676" s="240"/>
      <c r="L676" s="240"/>
      <c r="M676" s="240"/>
      <c r="N676" s="240"/>
      <c r="O676" s="239"/>
    </row>
    <row r="677" spans="7:20" hidden="1" x14ac:dyDescent="0.2">
      <c r="G677" s="161"/>
      <c r="H677" s="161"/>
      <c r="I677" s="265"/>
      <c r="J677" s="263"/>
      <c r="K677" s="240"/>
      <c r="L677" s="240"/>
      <c r="M677" s="240"/>
      <c r="N677" s="240"/>
      <c r="O677" s="239"/>
    </row>
    <row r="678" spans="7:20" hidden="1" x14ac:dyDescent="0.2">
      <c r="G678" s="161"/>
      <c r="H678" s="161"/>
      <c r="I678" s="265"/>
      <c r="J678" s="263"/>
      <c r="K678" s="240"/>
      <c r="L678" s="240"/>
      <c r="M678" s="240"/>
      <c r="N678" s="240"/>
      <c r="O678" s="239"/>
    </row>
    <row r="679" spans="7:20" hidden="1" x14ac:dyDescent="0.2">
      <c r="G679" s="161"/>
      <c r="H679" s="161"/>
      <c r="I679" s="265"/>
      <c r="J679" s="263"/>
      <c r="K679" s="240"/>
      <c r="L679" s="240"/>
      <c r="M679" s="240"/>
      <c r="N679" s="240"/>
      <c r="O679" s="239"/>
    </row>
    <row r="680" spans="7:20" hidden="1" x14ac:dyDescent="0.2">
      <c r="G680" s="161"/>
      <c r="H680" s="161"/>
      <c r="I680" s="265"/>
      <c r="J680" s="263"/>
      <c r="K680" s="240"/>
      <c r="L680" s="240"/>
      <c r="M680" s="240"/>
      <c r="N680" s="240"/>
      <c r="O680" s="239"/>
    </row>
    <row r="681" spans="7:20" hidden="1" x14ac:dyDescent="0.2">
      <c r="G681" s="161"/>
      <c r="H681" s="161"/>
      <c r="I681" s="265"/>
      <c r="J681" s="263"/>
      <c r="K681" s="240"/>
      <c r="L681" s="240"/>
      <c r="M681" s="240"/>
      <c r="N681" s="240"/>
      <c r="O681" s="239"/>
    </row>
    <row r="682" spans="7:20" hidden="1" x14ac:dyDescent="0.2">
      <c r="G682" s="161"/>
      <c r="H682" s="161"/>
      <c r="I682" s="265"/>
      <c r="J682" s="263"/>
      <c r="K682" s="240"/>
      <c r="L682" s="240"/>
      <c r="M682" s="240"/>
      <c r="N682" s="240"/>
      <c r="O682" s="239"/>
    </row>
    <row r="683" spans="7:20" hidden="1" x14ac:dyDescent="0.2">
      <c r="G683" s="161"/>
      <c r="H683" s="161"/>
      <c r="I683" s="265"/>
      <c r="J683" s="263"/>
      <c r="K683" s="240"/>
      <c r="L683" s="240"/>
      <c r="M683" s="240"/>
      <c r="N683" s="240"/>
      <c r="O683" s="239"/>
    </row>
    <row r="684" spans="7:20" hidden="1" x14ac:dyDescent="0.2">
      <c r="G684" s="161"/>
      <c r="H684" s="161"/>
      <c r="I684" s="265"/>
      <c r="J684" s="263"/>
      <c r="K684" s="240"/>
      <c r="L684" s="240"/>
      <c r="M684" s="240"/>
      <c r="N684" s="240"/>
      <c r="O684" s="239"/>
    </row>
    <row r="685" spans="7:20" hidden="1" x14ac:dyDescent="0.2">
      <c r="G685" s="161"/>
      <c r="H685" s="161"/>
      <c r="I685" s="265"/>
      <c r="J685" s="263"/>
      <c r="K685" s="240"/>
      <c r="L685" s="240"/>
      <c r="M685" s="240"/>
      <c r="N685" s="240"/>
      <c r="O685" s="239"/>
    </row>
    <row r="686" spans="7:20" hidden="1" x14ac:dyDescent="0.2">
      <c r="G686" s="161"/>
      <c r="H686" s="161"/>
      <c r="I686" s="265"/>
      <c r="J686" s="263"/>
      <c r="K686" s="240"/>
      <c r="L686" s="240"/>
      <c r="M686" s="240"/>
      <c r="N686" s="240"/>
      <c r="O686" s="239"/>
    </row>
    <row r="687" spans="7:20" hidden="1" x14ac:dyDescent="0.2">
      <c r="G687" s="161"/>
      <c r="H687" s="161"/>
      <c r="I687" s="265"/>
      <c r="J687" s="263"/>
      <c r="K687" s="240"/>
      <c r="L687" s="240"/>
      <c r="M687" s="240"/>
      <c r="N687" s="240"/>
      <c r="O687" s="239"/>
    </row>
    <row r="688" spans="7:20" hidden="1" x14ac:dyDescent="0.2">
      <c r="G688" s="161"/>
      <c r="H688" s="161"/>
      <c r="I688" s="265"/>
      <c r="J688" s="263"/>
      <c r="K688" s="240"/>
      <c r="L688" s="240"/>
      <c r="M688" s="240"/>
      <c r="N688" s="240"/>
      <c r="O688" s="239"/>
    </row>
    <row r="689" spans="7:15" hidden="1" x14ac:dyDescent="0.2">
      <c r="G689" s="161"/>
      <c r="H689" s="161"/>
      <c r="I689" s="265"/>
      <c r="J689" s="263"/>
      <c r="K689" s="240"/>
      <c r="L689" s="240"/>
      <c r="M689" s="240"/>
      <c r="N689" s="240"/>
      <c r="O689" s="239"/>
    </row>
    <row r="690" spans="7:15" hidden="1" x14ac:dyDescent="0.2">
      <c r="G690" s="161"/>
      <c r="H690" s="161"/>
      <c r="I690" s="265"/>
      <c r="J690" s="263"/>
      <c r="K690" s="240"/>
      <c r="L690" s="240"/>
      <c r="M690" s="240"/>
      <c r="N690" s="240"/>
      <c r="O690" s="239"/>
    </row>
    <row r="691" spans="7:15" hidden="1" x14ac:dyDescent="0.2">
      <c r="G691" s="161"/>
      <c r="H691" s="161"/>
      <c r="I691" s="265"/>
      <c r="J691" s="263"/>
      <c r="K691" s="240"/>
      <c r="L691" s="240"/>
      <c r="M691" s="240"/>
      <c r="N691" s="240"/>
      <c r="O691" s="239"/>
    </row>
    <row r="692" spans="7:15" hidden="1" x14ac:dyDescent="0.2">
      <c r="G692" s="161"/>
      <c r="H692" s="161"/>
      <c r="I692" s="265"/>
      <c r="J692" s="263"/>
      <c r="K692" s="240"/>
      <c r="L692" s="240"/>
      <c r="M692" s="240"/>
      <c r="N692" s="240"/>
      <c r="O692" s="239"/>
    </row>
    <row r="693" spans="7:15" hidden="1" x14ac:dyDescent="0.2">
      <c r="G693" s="161"/>
      <c r="H693" s="161"/>
      <c r="I693" s="265"/>
      <c r="J693" s="263"/>
      <c r="K693" s="240"/>
      <c r="L693" s="240"/>
      <c r="M693" s="240"/>
      <c r="N693" s="240"/>
      <c r="O693" s="239"/>
    </row>
    <row r="694" spans="7:15" hidden="1" x14ac:dyDescent="0.2">
      <c r="G694" s="161"/>
      <c r="H694" s="161"/>
      <c r="I694" s="265"/>
      <c r="J694" s="263"/>
      <c r="K694" s="240"/>
      <c r="L694" s="240"/>
      <c r="M694" s="240"/>
      <c r="N694" s="240"/>
      <c r="O694" s="239"/>
    </row>
    <row r="695" spans="7:15" hidden="1" x14ac:dyDescent="0.2">
      <c r="G695" s="161"/>
      <c r="H695" s="161"/>
      <c r="I695" s="265"/>
      <c r="J695" s="263"/>
      <c r="K695" s="240"/>
      <c r="L695" s="240"/>
      <c r="M695" s="240"/>
      <c r="N695" s="240"/>
      <c r="O695" s="239"/>
    </row>
    <row r="696" spans="7:15" hidden="1" x14ac:dyDescent="0.2">
      <c r="G696" s="161"/>
      <c r="H696" s="161"/>
      <c r="I696" s="265"/>
      <c r="J696" s="263"/>
      <c r="K696" s="240"/>
      <c r="L696" s="240"/>
      <c r="M696" s="240"/>
      <c r="N696" s="240"/>
      <c r="O696" s="239"/>
    </row>
    <row r="697" spans="7:15" hidden="1" x14ac:dyDescent="0.2">
      <c r="G697" s="161"/>
      <c r="H697" s="161"/>
      <c r="I697" s="265"/>
      <c r="J697" s="263"/>
      <c r="K697" s="240"/>
      <c r="L697" s="240"/>
      <c r="M697" s="240"/>
      <c r="N697" s="240"/>
      <c r="O697" s="239"/>
    </row>
    <row r="698" spans="7:15" hidden="1" x14ac:dyDescent="0.2">
      <c r="G698" s="161"/>
      <c r="H698" s="161"/>
      <c r="I698" s="265"/>
      <c r="J698" s="263"/>
      <c r="K698" s="240"/>
      <c r="L698" s="240"/>
      <c r="M698" s="240"/>
      <c r="N698" s="240"/>
      <c r="O698" s="239"/>
    </row>
    <row r="699" spans="7:15" hidden="1" x14ac:dyDescent="0.2">
      <c r="G699" s="161"/>
      <c r="H699" s="161"/>
      <c r="I699" s="265"/>
      <c r="J699" s="263"/>
      <c r="K699" s="240"/>
      <c r="L699" s="240"/>
      <c r="M699" s="240"/>
      <c r="N699" s="240"/>
      <c r="O699" s="239"/>
    </row>
    <row r="700" spans="7:15" hidden="1" x14ac:dyDescent="0.2">
      <c r="G700" s="161"/>
      <c r="H700" s="161"/>
      <c r="I700" s="265"/>
      <c r="J700" s="263"/>
      <c r="K700" s="240"/>
      <c r="L700" s="240"/>
      <c r="M700" s="240"/>
      <c r="N700" s="240"/>
      <c r="O700" s="239"/>
    </row>
    <row r="701" spans="7:15" hidden="1" x14ac:dyDescent="0.2">
      <c r="G701" s="161"/>
      <c r="H701" s="161"/>
      <c r="I701" s="265"/>
      <c r="J701" s="263"/>
      <c r="K701" s="240"/>
      <c r="L701" s="240"/>
      <c r="M701" s="240"/>
      <c r="N701" s="240"/>
      <c r="O701" s="239"/>
    </row>
    <row r="702" spans="7:15" hidden="1" x14ac:dyDescent="0.2">
      <c r="G702" s="161"/>
      <c r="H702" s="161"/>
      <c r="I702" s="265"/>
      <c r="J702" s="263"/>
      <c r="K702" s="240"/>
      <c r="L702" s="240"/>
      <c r="M702" s="240"/>
      <c r="N702" s="240"/>
      <c r="O702" s="239"/>
    </row>
    <row r="703" spans="7:15" hidden="1" x14ac:dyDescent="0.2">
      <c r="G703" s="161"/>
      <c r="H703" s="161"/>
      <c r="I703" s="265"/>
      <c r="J703" s="263"/>
      <c r="K703" s="240"/>
      <c r="L703" s="240"/>
      <c r="M703" s="240"/>
      <c r="N703" s="240"/>
      <c r="O703" s="239"/>
    </row>
    <row r="704" spans="7:15" hidden="1" x14ac:dyDescent="0.2">
      <c r="G704" s="161"/>
      <c r="H704" s="161"/>
      <c r="I704" s="265"/>
      <c r="J704" s="263"/>
      <c r="K704" s="240"/>
      <c r="L704" s="240"/>
      <c r="M704" s="240"/>
      <c r="N704" s="240"/>
      <c r="O704" s="239"/>
    </row>
    <row r="705" spans="7:15" hidden="1" x14ac:dyDescent="0.2">
      <c r="G705" s="161"/>
      <c r="H705" s="161"/>
      <c r="I705" s="265"/>
      <c r="J705" s="263"/>
      <c r="K705" s="240"/>
      <c r="L705" s="240"/>
      <c r="M705" s="240"/>
      <c r="N705" s="240"/>
      <c r="O705" s="239"/>
    </row>
    <row r="706" spans="7:15" hidden="1" x14ac:dyDescent="0.2">
      <c r="G706" s="161"/>
      <c r="H706" s="161"/>
      <c r="I706" s="265"/>
      <c r="J706" s="263"/>
      <c r="K706" s="240"/>
      <c r="L706" s="240"/>
      <c r="M706" s="240"/>
      <c r="N706" s="240"/>
      <c r="O706" s="239"/>
    </row>
    <row r="707" spans="7:15" hidden="1" x14ac:dyDescent="0.2">
      <c r="G707" s="161"/>
      <c r="H707" s="161"/>
      <c r="I707" s="265"/>
      <c r="J707" s="263"/>
      <c r="K707" s="240"/>
      <c r="L707" s="240"/>
      <c r="M707" s="240"/>
      <c r="N707" s="240"/>
      <c r="O707" s="239"/>
    </row>
    <row r="708" spans="7:15" hidden="1" x14ac:dyDescent="0.2">
      <c r="G708" s="161"/>
      <c r="H708" s="161"/>
      <c r="I708" s="265"/>
      <c r="J708" s="263"/>
      <c r="K708" s="240"/>
      <c r="L708" s="240"/>
      <c r="M708" s="240"/>
      <c r="N708" s="240"/>
      <c r="O708" s="239"/>
    </row>
    <row r="709" spans="7:15" hidden="1" x14ac:dyDescent="0.2">
      <c r="G709" s="161"/>
      <c r="H709" s="161"/>
      <c r="I709" s="265"/>
      <c r="J709" s="263"/>
      <c r="K709" s="240"/>
      <c r="L709" s="240"/>
      <c r="M709" s="240"/>
      <c r="N709" s="240"/>
      <c r="O709" s="239"/>
    </row>
    <row r="710" spans="7:15" hidden="1" x14ac:dyDescent="0.2">
      <c r="J710" s="263"/>
      <c r="K710" s="240"/>
      <c r="L710" s="240"/>
      <c r="M710" s="240"/>
      <c r="N710" s="240"/>
      <c r="O710" s="239"/>
    </row>
    <row r="711" spans="7:15" hidden="1" x14ac:dyDescent="0.2">
      <c r="J711" s="263"/>
      <c r="K711" s="240"/>
      <c r="L711" s="240"/>
      <c r="M711" s="240"/>
      <c r="N711" s="240"/>
      <c r="O711" s="239"/>
    </row>
    <row r="712" spans="7:15" hidden="1" x14ac:dyDescent="0.2">
      <c r="J712" s="263"/>
      <c r="K712" s="240"/>
      <c r="L712" s="240"/>
      <c r="M712" s="240"/>
      <c r="N712" s="240"/>
      <c r="O712" s="239"/>
    </row>
    <row r="713" spans="7:15" hidden="1" x14ac:dyDescent="0.2">
      <c r="J713" s="263"/>
      <c r="K713" s="240"/>
      <c r="L713" s="240"/>
      <c r="M713" s="240"/>
      <c r="N713" s="240"/>
      <c r="O713" s="239"/>
    </row>
    <row r="714" spans="7:15" hidden="1" x14ac:dyDescent="0.2">
      <c r="J714" s="263"/>
      <c r="K714" s="240"/>
      <c r="L714" s="240"/>
      <c r="M714" s="240"/>
      <c r="N714" s="240"/>
      <c r="O714" s="239"/>
    </row>
    <row r="715" spans="7:15" hidden="1" x14ac:dyDescent="0.2">
      <c r="J715" s="263"/>
      <c r="K715" s="240"/>
      <c r="L715" s="240"/>
      <c r="M715" s="240"/>
      <c r="N715" s="240"/>
      <c r="O715" s="239"/>
    </row>
    <row r="716" spans="7:15" hidden="1" x14ac:dyDescent="0.2">
      <c r="J716" s="263"/>
      <c r="K716" s="240"/>
      <c r="L716" s="240"/>
      <c r="M716" s="240"/>
      <c r="N716" s="240"/>
      <c r="O716" s="239"/>
    </row>
    <row r="717" spans="7:15" hidden="1" x14ac:dyDescent="0.2">
      <c r="J717" s="263"/>
      <c r="K717" s="240"/>
      <c r="L717" s="240"/>
      <c r="M717" s="240"/>
      <c r="N717" s="240"/>
      <c r="O717" s="239"/>
    </row>
    <row r="718" spans="7:15" hidden="1" x14ac:dyDescent="0.2">
      <c r="J718" s="263"/>
      <c r="K718" s="240"/>
      <c r="L718" s="240"/>
      <c r="M718" s="240"/>
      <c r="N718" s="240"/>
      <c r="O718" s="239"/>
    </row>
    <row r="719" spans="7:15" hidden="1" x14ac:dyDescent="0.2">
      <c r="J719" s="263"/>
      <c r="K719" s="240"/>
      <c r="L719" s="240"/>
      <c r="M719" s="240"/>
      <c r="N719" s="240"/>
      <c r="O719" s="239"/>
    </row>
    <row r="720" spans="7:15" hidden="1" x14ac:dyDescent="0.2">
      <c r="J720" s="263"/>
      <c r="K720" s="240"/>
      <c r="L720" s="240"/>
      <c r="M720" s="240"/>
      <c r="N720" s="240"/>
      <c r="O720" s="239"/>
    </row>
    <row r="721" spans="10:15" hidden="1" x14ac:dyDescent="0.2">
      <c r="J721" s="263"/>
      <c r="K721" s="240"/>
      <c r="L721" s="240"/>
      <c r="M721" s="240"/>
      <c r="N721" s="240"/>
      <c r="O721" s="239"/>
    </row>
    <row r="722" spans="10:15" hidden="1" x14ac:dyDescent="0.2">
      <c r="J722" s="263"/>
      <c r="K722" s="240"/>
      <c r="L722" s="240"/>
      <c r="M722" s="240"/>
      <c r="N722" s="240"/>
      <c r="O722" s="239"/>
    </row>
    <row r="723" spans="10:15" hidden="1" x14ac:dyDescent="0.2">
      <c r="J723" s="263"/>
      <c r="K723" s="240"/>
      <c r="L723" s="240"/>
      <c r="M723" s="240"/>
      <c r="N723" s="240"/>
      <c r="O723" s="239"/>
    </row>
    <row r="724" spans="10:15" hidden="1" x14ac:dyDescent="0.2">
      <c r="J724" s="263"/>
      <c r="K724" s="240"/>
      <c r="L724" s="240"/>
      <c r="M724" s="240"/>
      <c r="N724" s="240"/>
      <c r="O724" s="239"/>
    </row>
    <row r="725" spans="10:15" hidden="1" x14ac:dyDescent="0.2">
      <c r="J725" s="263"/>
      <c r="K725" s="240"/>
      <c r="L725" s="240"/>
      <c r="M725" s="240"/>
      <c r="N725" s="240"/>
      <c r="O725" s="239"/>
    </row>
    <row r="726" spans="10:15" hidden="1" x14ac:dyDescent="0.2">
      <c r="J726" s="263"/>
      <c r="K726" s="240"/>
      <c r="L726" s="240"/>
      <c r="M726" s="240"/>
      <c r="N726" s="240"/>
      <c r="O726" s="239"/>
    </row>
    <row r="727" spans="10:15" hidden="1" x14ac:dyDescent="0.2">
      <c r="J727" s="263"/>
      <c r="K727" s="240"/>
      <c r="L727" s="240"/>
      <c r="M727" s="240"/>
      <c r="N727" s="240"/>
      <c r="O727" s="239"/>
    </row>
    <row r="728" spans="10:15" hidden="1" x14ac:dyDescent="0.2">
      <c r="J728" s="263"/>
      <c r="K728" s="240"/>
      <c r="L728" s="240"/>
      <c r="M728" s="240"/>
      <c r="N728" s="240"/>
      <c r="O728" s="239"/>
    </row>
    <row r="729" spans="10:15" hidden="1" x14ac:dyDescent="0.2">
      <c r="J729" s="263"/>
      <c r="K729" s="240"/>
      <c r="L729" s="240"/>
      <c r="M729" s="240"/>
      <c r="N729" s="240"/>
      <c r="O729" s="239"/>
    </row>
    <row r="730" spans="10:15" hidden="1" x14ac:dyDescent="0.2">
      <c r="J730" s="263"/>
      <c r="K730" s="240"/>
      <c r="L730" s="240"/>
      <c r="M730" s="240"/>
      <c r="N730" s="240"/>
      <c r="O730" s="239"/>
    </row>
    <row r="731" spans="10:15" hidden="1" x14ac:dyDescent="0.2">
      <c r="J731" s="263"/>
      <c r="K731" s="240"/>
      <c r="L731" s="240"/>
      <c r="M731" s="240"/>
      <c r="N731" s="240"/>
      <c r="O731" s="239"/>
    </row>
    <row r="732" spans="10:15" hidden="1" x14ac:dyDescent="0.2">
      <c r="J732" s="263"/>
      <c r="K732" s="240"/>
      <c r="L732" s="240"/>
      <c r="M732" s="240"/>
      <c r="N732" s="240"/>
      <c r="O732" s="239"/>
    </row>
    <row r="733" spans="10:15" hidden="1" x14ac:dyDescent="0.2">
      <c r="J733" s="263"/>
      <c r="K733" s="240"/>
      <c r="L733" s="240"/>
      <c r="M733" s="240"/>
      <c r="N733" s="240"/>
      <c r="O733" s="239"/>
    </row>
    <row r="734" spans="10:15" hidden="1" x14ac:dyDescent="0.2">
      <c r="J734" s="263"/>
      <c r="K734" s="240"/>
      <c r="L734" s="240"/>
      <c r="M734" s="240"/>
      <c r="N734" s="240"/>
      <c r="O734" s="239"/>
    </row>
    <row r="735" spans="10:15" hidden="1" x14ac:dyDescent="0.2">
      <c r="J735" s="263"/>
      <c r="K735" s="240"/>
      <c r="L735" s="240"/>
      <c r="M735" s="240"/>
      <c r="N735" s="240"/>
      <c r="O735" s="239"/>
    </row>
    <row r="736" spans="10:15" hidden="1" x14ac:dyDescent="0.2">
      <c r="J736" s="263"/>
      <c r="K736" s="240"/>
      <c r="L736" s="240"/>
      <c r="M736" s="240"/>
      <c r="N736" s="240"/>
      <c r="O736" s="239"/>
    </row>
    <row r="737" spans="10:15" hidden="1" x14ac:dyDescent="0.2">
      <c r="J737" s="263"/>
      <c r="K737" s="240"/>
      <c r="L737" s="240"/>
      <c r="M737" s="240"/>
      <c r="N737" s="240"/>
      <c r="O737" s="239"/>
    </row>
    <row r="738" spans="10:15" hidden="1" x14ac:dyDescent="0.2">
      <c r="J738" s="263"/>
      <c r="K738" s="240"/>
      <c r="L738" s="240"/>
      <c r="M738" s="240"/>
      <c r="N738" s="240"/>
      <c r="O738" s="239"/>
    </row>
    <row r="739" spans="10:15" hidden="1" x14ac:dyDescent="0.2">
      <c r="J739" s="263"/>
      <c r="K739" s="240"/>
      <c r="L739" s="240"/>
      <c r="M739" s="240"/>
      <c r="N739" s="240"/>
      <c r="O739" s="239"/>
    </row>
    <row r="740" spans="10:15" hidden="1" x14ac:dyDescent="0.2">
      <c r="J740" s="263"/>
      <c r="K740" s="240"/>
      <c r="L740" s="240"/>
      <c r="M740" s="240"/>
      <c r="N740" s="240"/>
      <c r="O740" s="239"/>
    </row>
    <row r="741" spans="10:15" hidden="1" x14ac:dyDescent="0.2">
      <c r="J741" s="263"/>
      <c r="K741" s="240"/>
      <c r="L741" s="240"/>
      <c r="M741" s="240"/>
      <c r="N741" s="240"/>
      <c r="O741" s="239"/>
    </row>
    <row r="742" spans="10:15" hidden="1" x14ac:dyDescent="0.2">
      <c r="J742" s="263"/>
      <c r="K742" s="240"/>
      <c r="L742" s="240"/>
      <c r="M742" s="240"/>
      <c r="N742" s="240"/>
      <c r="O742" s="239"/>
    </row>
    <row r="743" spans="10:15" hidden="1" x14ac:dyDescent="0.2">
      <c r="J743" s="263"/>
      <c r="K743" s="240"/>
      <c r="L743" s="240"/>
      <c r="M743" s="240"/>
      <c r="N743" s="240"/>
      <c r="O743" s="239"/>
    </row>
    <row r="744" spans="10:15" hidden="1" x14ac:dyDescent="0.2">
      <c r="J744" s="263"/>
      <c r="K744" s="240"/>
      <c r="L744" s="240"/>
      <c r="M744" s="240"/>
      <c r="N744" s="240"/>
      <c r="O744" s="239"/>
    </row>
    <row r="745" spans="10:15" hidden="1" x14ac:dyDescent="0.2">
      <c r="J745" s="263"/>
      <c r="K745" s="240"/>
      <c r="L745" s="240"/>
      <c r="M745" s="240"/>
      <c r="N745" s="240"/>
      <c r="O745" s="239"/>
    </row>
    <row r="746" spans="10:15" hidden="1" x14ac:dyDescent="0.2">
      <c r="J746" s="263"/>
      <c r="K746" s="240"/>
      <c r="L746" s="240"/>
      <c r="M746" s="240"/>
      <c r="N746" s="240"/>
      <c r="O746" s="239"/>
    </row>
    <row r="747" spans="10:15" hidden="1" x14ac:dyDescent="0.2">
      <c r="J747" s="263"/>
      <c r="K747" s="240"/>
      <c r="L747" s="240"/>
      <c r="M747" s="240"/>
      <c r="N747" s="240"/>
      <c r="O747" s="239"/>
    </row>
    <row r="748" spans="10:15" hidden="1" x14ac:dyDescent="0.2">
      <c r="J748" s="263"/>
      <c r="K748" s="240"/>
      <c r="L748" s="240"/>
      <c r="M748" s="240"/>
      <c r="N748" s="240"/>
      <c r="O748" s="239"/>
    </row>
    <row r="749" spans="10:15" hidden="1" x14ac:dyDescent="0.2">
      <c r="J749" s="263"/>
      <c r="K749" s="240"/>
      <c r="L749" s="240"/>
      <c r="M749" s="240"/>
      <c r="N749" s="240"/>
      <c r="O749" s="239"/>
    </row>
    <row r="750" spans="10:15" hidden="1" x14ac:dyDescent="0.2">
      <c r="J750" s="263"/>
      <c r="K750" s="240"/>
      <c r="L750" s="240"/>
      <c r="M750" s="240"/>
      <c r="N750" s="240"/>
      <c r="O750" s="239"/>
    </row>
    <row r="751" spans="10:15" hidden="1" x14ac:dyDescent="0.2">
      <c r="J751" s="263"/>
      <c r="K751" s="240"/>
      <c r="L751" s="240"/>
      <c r="M751" s="240"/>
      <c r="N751" s="240"/>
      <c r="O751" s="239"/>
    </row>
    <row r="752" spans="10:15" hidden="1" x14ac:dyDescent="0.2">
      <c r="J752" s="263"/>
      <c r="K752" s="240"/>
      <c r="L752" s="240"/>
      <c r="M752" s="240"/>
      <c r="N752" s="240"/>
      <c r="O752" s="239"/>
    </row>
    <row r="753" spans="10:15" hidden="1" x14ac:dyDescent="0.2">
      <c r="J753" s="263"/>
      <c r="K753" s="240"/>
      <c r="L753" s="240"/>
      <c r="M753" s="240"/>
      <c r="N753" s="240"/>
      <c r="O753" s="239"/>
    </row>
    <row r="754" spans="10:15" hidden="1" x14ac:dyDescent="0.2">
      <c r="J754" s="263"/>
      <c r="K754" s="240"/>
      <c r="L754" s="240"/>
      <c r="M754" s="240"/>
      <c r="N754" s="240"/>
      <c r="O754" s="239"/>
    </row>
    <row r="755" spans="10:15" hidden="1" x14ac:dyDescent="0.2">
      <c r="J755" s="263"/>
      <c r="K755" s="240"/>
      <c r="L755" s="240"/>
      <c r="M755" s="240"/>
      <c r="N755" s="240"/>
      <c r="O755" s="239"/>
    </row>
    <row r="756" spans="10:15" hidden="1" x14ac:dyDescent="0.2">
      <c r="J756" s="263"/>
      <c r="K756" s="240"/>
      <c r="L756" s="240"/>
      <c r="M756" s="240"/>
      <c r="N756" s="240"/>
      <c r="O756" s="239"/>
    </row>
    <row r="757" spans="10:15" hidden="1" x14ac:dyDescent="0.2">
      <c r="J757" s="263"/>
      <c r="K757" s="240"/>
      <c r="L757" s="240"/>
      <c r="M757" s="240"/>
      <c r="N757" s="240"/>
      <c r="O757" s="239"/>
    </row>
    <row r="758" spans="10:15" hidden="1" x14ac:dyDescent="0.2">
      <c r="J758" s="263"/>
      <c r="K758" s="240"/>
      <c r="L758" s="240"/>
      <c r="M758" s="240"/>
      <c r="N758" s="240"/>
      <c r="O758" s="239"/>
    </row>
    <row r="759" spans="10:15" hidden="1" x14ac:dyDescent="0.2">
      <c r="J759" s="263"/>
      <c r="K759" s="240"/>
      <c r="L759" s="240"/>
      <c r="M759" s="240"/>
      <c r="N759" s="240"/>
      <c r="O759" s="239"/>
    </row>
    <row r="760" spans="10:15" hidden="1" x14ac:dyDescent="0.2">
      <c r="J760" s="263"/>
      <c r="K760" s="240"/>
      <c r="L760" s="240"/>
      <c r="M760" s="240"/>
      <c r="N760" s="240"/>
      <c r="O760" s="239"/>
    </row>
    <row r="761" spans="10:15" hidden="1" x14ac:dyDescent="0.2">
      <c r="J761" s="263"/>
      <c r="K761" s="240"/>
      <c r="L761" s="240"/>
      <c r="M761" s="240"/>
      <c r="N761" s="240"/>
      <c r="O761" s="239"/>
    </row>
    <row r="762" spans="10:15" hidden="1" x14ac:dyDescent="0.2">
      <c r="J762" s="263"/>
      <c r="K762" s="240"/>
      <c r="L762" s="240"/>
      <c r="M762" s="240"/>
      <c r="N762" s="240"/>
      <c r="O762" s="239"/>
    </row>
    <row r="763" spans="10:15" hidden="1" x14ac:dyDescent="0.2">
      <c r="J763" s="263"/>
      <c r="K763" s="240"/>
      <c r="L763" s="240"/>
      <c r="M763" s="240"/>
      <c r="N763" s="240"/>
      <c r="O763" s="239"/>
    </row>
    <row r="764" spans="10:15" hidden="1" x14ac:dyDescent="0.2">
      <c r="J764" s="263"/>
      <c r="K764" s="240"/>
      <c r="L764" s="240"/>
      <c r="M764" s="240"/>
      <c r="N764" s="240"/>
      <c r="O764" s="239"/>
    </row>
    <row r="765" spans="10:15" hidden="1" x14ac:dyDescent="0.2">
      <c r="J765" s="263"/>
      <c r="K765" s="240"/>
      <c r="L765" s="240"/>
      <c r="M765" s="240"/>
      <c r="N765" s="240"/>
      <c r="O765" s="239"/>
    </row>
    <row r="766" spans="10:15" hidden="1" x14ac:dyDescent="0.2">
      <c r="J766" s="263"/>
      <c r="K766" s="240"/>
      <c r="L766" s="240"/>
      <c r="M766" s="240"/>
      <c r="N766" s="240"/>
      <c r="O766" s="239"/>
    </row>
    <row r="767" spans="10:15" hidden="1" x14ac:dyDescent="0.2">
      <c r="J767" s="263"/>
      <c r="K767" s="240"/>
      <c r="L767" s="240"/>
      <c r="M767" s="240"/>
      <c r="N767" s="240"/>
      <c r="O767" s="239"/>
    </row>
    <row r="768" spans="10:15" hidden="1" x14ac:dyDescent="0.2">
      <c r="J768" s="263"/>
      <c r="K768" s="240"/>
      <c r="L768" s="240"/>
      <c r="M768" s="240"/>
      <c r="N768" s="240"/>
      <c r="O768" s="239"/>
    </row>
    <row r="769" spans="10:15" hidden="1" x14ac:dyDescent="0.2">
      <c r="J769" s="263"/>
      <c r="K769" s="240"/>
      <c r="L769" s="240"/>
      <c r="M769" s="240"/>
      <c r="N769" s="240"/>
      <c r="O769" s="239"/>
    </row>
    <row r="770" spans="10:15" hidden="1" x14ac:dyDescent="0.2">
      <c r="J770" s="263"/>
      <c r="K770" s="240"/>
      <c r="L770" s="240"/>
      <c r="M770" s="240"/>
      <c r="N770" s="240"/>
      <c r="O770" s="239"/>
    </row>
    <row r="771" spans="10:15" hidden="1" x14ac:dyDescent="0.2">
      <c r="J771" s="263"/>
      <c r="K771" s="240"/>
      <c r="L771" s="240"/>
      <c r="M771" s="240"/>
      <c r="N771" s="240"/>
      <c r="O771" s="239"/>
    </row>
    <row r="772" spans="10:15" hidden="1" x14ac:dyDescent="0.2">
      <c r="J772" s="263"/>
      <c r="K772" s="240"/>
      <c r="L772" s="240"/>
      <c r="M772" s="240"/>
      <c r="N772" s="240"/>
      <c r="O772" s="239"/>
    </row>
    <row r="773" spans="10:15" hidden="1" x14ac:dyDescent="0.2">
      <c r="J773" s="263"/>
      <c r="K773" s="240"/>
      <c r="L773" s="240"/>
      <c r="M773" s="240"/>
      <c r="N773" s="240"/>
      <c r="O773" s="239"/>
    </row>
    <row r="774" spans="10:15" hidden="1" x14ac:dyDescent="0.2">
      <c r="J774" s="263"/>
      <c r="K774" s="240"/>
      <c r="L774" s="240"/>
      <c r="M774" s="240"/>
      <c r="N774" s="240"/>
      <c r="O774" s="239"/>
    </row>
    <row r="775" spans="10:15" hidden="1" x14ac:dyDescent="0.2">
      <c r="J775" s="263"/>
      <c r="K775" s="240"/>
      <c r="L775" s="240"/>
      <c r="M775" s="240"/>
      <c r="N775" s="240"/>
      <c r="O775" s="239"/>
    </row>
    <row r="776" spans="10:15" hidden="1" x14ac:dyDescent="0.2">
      <c r="J776" s="263"/>
      <c r="K776" s="240"/>
      <c r="L776" s="240"/>
      <c r="M776" s="240"/>
      <c r="N776" s="240"/>
      <c r="O776" s="239"/>
    </row>
    <row r="777" spans="10:15" hidden="1" x14ac:dyDescent="0.2">
      <c r="J777" s="263"/>
      <c r="K777" s="240"/>
      <c r="L777" s="240"/>
      <c r="M777" s="240"/>
      <c r="N777" s="240"/>
      <c r="O777" s="239"/>
    </row>
    <row r="778" spans="10:15" hidden="1" x14ac:dyDescent="0.2">
      <c r="J778" s="263"/>
      <c r="K778" s="240"/>
      <c r="L778" s="240"/>
      <c r="M778" s="240"/>
      <c r="N778" s="240"/>
      <c r="O778" s="239"/>
    </row>
    <row r="779" spans="10:15" hidden="1" x14ac:dyDescent="0.2">
      <c r="J779" s="263"/>
      <c r="K779" s="240"/>
      <c r="L779" s="240"/>
      <c r="M779" s="240"/>
      <c r="N779" s="240"/>
      <c r="O779" s="239"/>
    </row>
    <row r="780" spans="10:15" hidden="1" x14ac:dyDescent="0.2">
      <c r="J780" s="263"/>
      <c r="K780" s="240"/>
      <c r="L780" s="240"/>
      <c r="M780" s="240"/>
      <c r="N780" s="240"/>
      <c r="O780" s="239"/>
    </row>
    <row r="781" spans="10:15" hidden="1" x14ac:dyDescent="0.2">
      <c r="J781" s="263"/>
      <c r="K781" s="240"/>
      <c r="L781" s="240"/>
      <c r="M781" s="240"/>
      <c r="N781" s="240"/>
      <c r="O781" s="239"/>
    </row>
    <row r="782" spans="10:15" hidden="1" x14ac:dyDescent="0.2">
      <c r="J782" s="263"/>
      <c r="K782" s="240"/>
      <c r="L782" s="240"/>
      <c r="M782" s="240"/>
      <c r="N782" s="240"/>
      <c r="O782" s="239"/>
    </row>
    <row r="783" spans="10:15" hidden="1" x14ac:dyDescent="0.2">
      <c r="J783" s="263"/>
      <c r="K783" s="240"/>
      <c r="L783" s="240"/>
      <c r="M783" s="240"/>
      <c r="N783" s="240"/>
      <c r="O783" s="239"/>
    </row>
    <row r="784" spans="10:15" hidden="1" x14ac:dyDescent="0.2">
      <c r="J784" s="263"/>
      <c r="K784" s="240"/>
      <c r="L784" s="240"/>
      <c r="M784" s="240"/>
      <c r="N784" s="240"/>
      <c r="O784" s="239"/>
    </row>
    <row r="785" spans="10:15" hidden="1" x14ac:dyDescent="0.2">
      <c r="J785" s="263"/>
      <c r="K785" s="240"/>
      <c r="L785" s="240"/>
      <c r="M785" s="240"/>
      <c r="N785" s="240"/>
      <c r="O785" s="239"/>
    </row>
    <row r="786" spans="10:15" hidden="1" x14ac:dyDescent="0.2">
      <c r="J786" s="263"/>
      <c r="K786" s="240"/>
      <c r="L786" s="240"/>
      <c r="M786" s="240"/>
      <c r="N786" s="240"/>
      <c r="O786" s="239"/>
    </row>
    <row r="787" spans="10:15" hidden="1" x14ac:dyDescent="0.2">
      <c r="J787" s="263"/>
      <c r="K787" s="240"/>
      <c r="L787" s="240"/>
      <c r="M787" s="240"/>
      <c r="N787" s="240"/>
      <c r="O787" s="239"/>
    </row>
    <row r="788" spans="10:15" hidden="1" x14ac:dyDescent="0.2">
      <c r="J788" s="263"/>
      <c r="K788" s="240"/>
      <c r="L788" s="240"/>
      <c r="M788" s="240"/>
      <c r="N788" s="240"/>
      <c r="O788" s="239"/>
    </row>
    <row r="789" spans="10:15" hidden="1" x14ac:dyDescent="0.2">
      <c r="J789" s="263"/>
      <c r="K789" s="240"/>
      <c r="L789" s="240"/>
      <c r="M789" s="240"/>
      <c r="N789" s="240"/>
      <c r="O789" s="239"/>
    </row>
    <row r="790" spans="10:15" hidden="1" x14ac:dyDescent="0.2">
      <c r="J790" s="263"/>
      <c r="K790" s="240"/>
      <c r="L790" s="240"/>
      <c r="M790" s="240"/>
      <c r="N790" s="240"/>
      <c r="O790" s="239"/>
    </row>
    <row r="791" spans="10:15" hidden="1" x14ac:dyDescent="0.2">
      <c r="J791" s="263"/>
      <c r="K791" s="240"/>
      <c r="L791" s="240"/>
      <c r="M791" s="240"/>
      <c r="N791" s="240"/>
      <c r="O791" s="239"/>
    </row>
    <row r="792" spans="10:15" hidden="1" x14ac:dyDescent="0.2">
      <c r="J792" s="263"/>
      <c r="K792" s="240"/>
      <c r="L792" s="240"/>
      <c r="M792" s="240"/>
      <c r="N792" s="240"/>
      <c r="O792" s="239"/>
    </row>
    <row r="793" spans="10:15" hidden="1" x14ac:dyDescent="0.2">
      <c r="J793" s="263"/>
      <c r="K793" s="240"/>
      <c r="L793" s="240"/>
      <c r="M793" s="240"/>
      <c r="N793" s="240"/>
      <c r="O793" s="239"/>
    </row>
    <row r="794" spans="10:15" hidden="1" x14ac:dyDescent="0.2">
      <c r="J794" s="263"/>
      <c r="K794" s="240"/>
      <c r="L794" s="240"/>
      <c r="M794" s="240"/>
      <c r="N794" s="240"/>
      <c r="O794" s="239"/>
    </row>
    <row r="795" spans="10:15" hidden="1" x14ac:dyDescent="0.2">
      <c r="J795" s="263"/>
      <c r="K795" s="240"/>
      <c r="L795" s="240"/>
      <c r="M795" s="240"/>
      <c r="N795" s="240"/>
      <c r="O795" s="239"/>
    </row>
    <row r="796" spans="10:15" hidden="1" x14ac:dyDescent="0.2">
      <c r="J796" s="263"/>
      <c r="K796" s="240"/>
      <c r="L796" s="240"/>
      <c r="M796" s="240"/>
      <c r="N796" s="240"/>
      <c r="O796" s="239"/>
    </row>
    <row r="797" spans="10:15" hidden="1" x14ac:dyDescent="0.2">
      <c r="J797" s="263"/>
      <c r="K797" s="240"/>
      <c r="L797" s="240"/>
      <c r="M797" s="240"/>
      <c r="N797" s="240"/>
      <c r="O797" s="239"/>
    </row>
    <row r="798" spans="10:15" hidden="1" x14ac:dyDescent="0.2">
      <c r="J798" s="263"/>
      <c r="K798" s="240"/>
      <c r="L798" s="240"/>
      <c r="M798" s="240"/>
      <c r="N798" s="240"/>
      <c r="O798" s="239"/>
    </row>
    <row r="799" spans="10:15" hidden="1" x14ac:dyDescent="0.2">
      <c r="J799" s="263"/>
      <c r="K799" s="240"/>
      <c r="L799" s="240"/>
      <c r="M799" s="240"/>
      <c r="N799" s="240"/>
      <c r="O799" s="239"/>
    </row>
    <row r="800" spans="10:15" hidden="1" x14ac:dyDescent="0.2">
      <c r="J800" s="263"/>
      <c r="K800" s="240"/>
      <c r="L800" s="240"/>
      <c r="M800" s="240"/>
      <c r="N800" s="240"/>
      <c r="O800" s="239"/>
    </row>
    <row r="801" spans="10:15" hidden="1" x14ac:dyDescent="0.2">
      <c r="J801" s="263"/>
      <c r="K801" s="240"/>
      <c r="L801" s="240"/>
      <c r="M801" s="240"/>
      <c r="N801" s="240"/>
      <c r="O801" s="239"/>
    </row>
    <row r="802" spans="10:15" hidden="1" x14ac:dyDescent="0.2">
      <c r="J802" s="263"/>
      <c r="K802" s="240"/>
      <c r="L802" s="240"/>
      <c r="M802" s="240"/>
      <c r="N802" s="240"/>
      <c r="O802" s="239"/>
    </row>
    <row r="803" spans="10:15" hidden="1" x14ac:dyDescent="0.2">
      <c r="J803" s="263"/>
      <c r="K803" s="240"/>
      <c r="L803" s="240"/>
      <c r="M803" s="240"/>
      <c r="N803" s="240"/>
      <c r="O803" s="239"/>
    </row>
    <row r="804" spans="10:15" hidden="1" x14ac:dyDescent="0.2">
      <c r="J804" s="263"/>
      <c r="K804" s="240"/>
      <c r="L804" s="240"/>
      <c r="M804" s="240"/>
      <c r="N804" s="240"/>
      <c r="O804" s="239"/>
    </row>
    <row r="805" spans="10:15" hidden="1" x14ac:dyDescent="0.2">
      <c r="J805" s="263"/>
      <c r="K805" s="240"/>
      <c r="L805" s="240"/>
      <c r="M805" s="240"/>
      <c r="N805" s="240"/>
      <c r="O805" s="239"/>
    </row>
    <row r="806" spans="10:15" hidden="1" x14ac:dyDescent="0.2">
      <c r="J806" s="263"/>
      <c r="K806" s="240"/>
      <c r="L806" s="240"/>
      <c r="M806" s="240"/>
      <c r="N806" s="240"/>
      <c r="O806" s="239"/>
    </row>
    <row r="807" spans="10:15" hidden="1" x14ac:dyDescent="0.2">
      <c r="J807" s="263"/>
      <c r="K807" s="240"/>
      <c r="L807" s="240"/>
      <c r="M807" s="240"/>
      <c r="N807" s="240"/>
      <c r="O807" s="239"/>
    </row>
    <row r="808" spans="10:15" hidden="1" x14ac:dyDescent="0.2">
      <c r="J808" s="263"/>
      <c r="K808" s="240"/>
      <c r="L808" s="240"/>
      <c r="M808" s="240"/>
      <c r="N808" s="240"/>
      <c r="O808" s="239"/>
    </row>
    <row r="809" spans="10:15" hidden="1" x14ac:dyDescent="0.2">
      <c r="J809" s="263"/>
      <c r="K809" s="240"/>
      <c r="L809" s="240"/>
      <c r="M809" s="240"/>
      <c r="N809" s="240"/>
      <c r="O809" s="239"/>
    </row>
    <row r="810" spans="10:15" hidden="1" x14ac:dyDescent="0.2">
      <c r="J810" s="263"/>
      <c r="K810" s="240"/>
      <c r="L810" s="240"/>
      <c r="M810" s="240"/>
      <c r="N810" s="240"/>
      <c r="O810" s="239"/>
    </row>
    <row r="811" spans="10:15" hidden="1" x14ac:dyDescent="0.2">
      <c r="J811" s="263"/>
      <c r="K811" s="240"/>
      <c r="L811" s="240"/>
      <c r="M811" s="240"/>
      <c r="N811" s="240"/>
      <c r="O811" s="239"/>
    </row>
    <row r="812" spans="10:15" hidden="1" x14ac:dyDescent="0.2">
      <c r="J812" s="263"/>
      <c r="K812" s="240"/>
      <c r="L812" s="240"/>
      <c r="M812" s="240"/>
      <c r="N812" s="240"/>
      <c r="O812" s="239"/>
    </row>
    <row r="813" spans="10:15" hidden="1" x14ac:dyDescent="0.2">
      <c r="J813" s="263"/>
      <c r="K813" s="240"/>
      <c r="L813" s="240"/>
      <c r="M813" s="240"/>
      <c r="N813" s="240"/>
      <c r="O813" s="239"/>
    </row>
    <row r="814" spans="10:15" hidden="1" x14ac:dyDescent="0.2">
      <c r="J814" s="263"/>
      <c r="K814" s="240"/>
      <c r="L814" s="240"/>
      <c r="M814" s="240"/>
      <c r="N814" s="240"/>
      <c r="O814" s="239"/>
    </row>
    <row r="815" spans="10:15" hidden="1" x14ac:dyDescent="0.2">
      <c r="J815" s="263"/>
      <c r="K815" s="240"/>
      <c r="L815" s="240"/>
      <c r="M815" s="240"/>
      <c r="N815" s="240"/>
      <c r="O815" s="239"/>
    </row>
    <row r="816" spans="10:15" hidden="1" x14ac:dyDescent="0.2">
      <c r="J816" s="263"/>
      <c r="K816" s="240"/>
      <c r="L816" s="240"/>
      <c r="M816" s="240"/>
      <c r="N816" s="240"/>
      <c r="O816" s="239"/>
    </row>
    <row r="817" spans="10:15" hidden="1" x14ac:dyDescent="0.2">
      <c r="J817" s="263"/>
      <c r="K817" s="240"/>
      <c r="L817" s="240"/>
      <c r="M817" s="240"/>
      <c r="N817" s="240"/>
      <c r="O817" s="239"/>
    </row>
    <row r="818" spans="10:15" hidden="1" x14ac:dyDescent="0.2">
      <c r="J818" s="263"/>
      <c r="K818" s="240"/>
      <c r="L818" s="240"/>
      <c r="M818" s="240"/>
      <c r="N818" s="240"/>
      <c r="O818" s="239"/>
    </row>
    <row r="819" spans="10:15" hidden="1" x14ac:dyDescent="0.2">
      <c r="J819" s="263"/>
      <c r="K819" s="240"/>
      <c r="L819" s="240"/>
      <c r="M819" s="240"/>
      <c r="N819" s="240"/>
      <c r="O819" s="239"/>
    </row>
    <row r="820" spans="10:15" hidden="1" x14ac:dyDescent="0.2">
      <c r="J820" s="263"/>
      <c r="K820" s="240"/>
      <c r="L820" s="240"/>
      <c r="M820" s="240"/>
      <c r="N820" s="240"/>
      <c r="O820" s="239"/>
    </row>
    <row r="821" spans="10:15" hidden="1" x14ac:dyDescent="0.2">
      <c r="J821" s="263"/>
      <c r="K821" s="240"/>
      <c r="L821" s="240"/>
      <c r="M821" s="240"/>
      <c r="N821" s="240"/>
      <c r="O821" s="239"/>
    </row>
    <row r="822" spans="10:15" hidden="1" x14ac:dyDescent="0.2">
      <c r="J822" s="263"/>
      <c r="K822" s="240"/>
      <c r="L822" s="240"/>
      <c r="M822" s="240"/>
      <c r="N822" s="240"/>
      <c r="O822" s="239"/>
    </row>
    <row r="823" spans="10:15" hidden="1" x14ac:dyDescent="0.2">
      <c r="J823" s="263"/>
      <c r="K823" s="240"/>
      <c r="L823" s="240"/>
      <c r="M823" s="240"/>
      <c r="N823" s="240"/>
      <c r="O823" s="239"/>
    </row>
    <row r="824" spans="10:15" hidden="1" x14ac:dyDescent="0.2">
      <c r="J824" s="263"/>
      <c r="K824" s="240"/>
      <c r="L824" s="240"/>
      <c r="M824" s="240"/>
      <c r="N824" s="240"/>
      <c r="O824" s="239"/>
    </row>
    <row r="825" spans="10:15" hidden="1" x14ac:dyDescent="0.2">
      <c r="J825" s="263"/>
      <c r="K825" s="240"/>
      <c r="L825" s="240"/>
      <c r="M825" s="240"/>
      <c r="N825" s="240"/>
      <c r="O825" s="239"/>
    </row>
    <row r="826" spans="10:15" hidden="1" x14ac:dyDescent="0.2">
      <c r="J826" s="263"/>
      <c r="K826" s="240"/>
      <c r="L826" s="240"/>
      <c r="M826" s="240"/>
      <c r="N826" s="240"/>
      <c r="O826" s="239"/>
    </row>
    <row r="827" spans="10:15" hidden="1" x14ac:dyDescent="0.2">
      <c r="J827" s="263"/>
      <c r="K827" s="240"/>
      <c r="L827" s="240"/>
      <c r="M827" s="240"/>
      <c r="N827" s="240"/>
      <c r="O827" s="239"/>
    </row>
    <row r="828" spans="10:15" hidden="1" x14ac:dyDescent="0.2">
      <c r="J828" s="263"/>
      <c r="K828" s="240"/>
      <c r="L828" s="240"/>
      <c r="M828" s="240"/>
      <c r="N828" s="240"/>
      <c r="O828" s="239"/>
    </row>
    <row r="829" spans="10:15" hidden="1" x14ac:dyDescent="0.2">
      <c r="J829" s="263"/>
      <c r="K829" s="240"/>
      <c r="L829" s="240"/>
      <c r="M829" s="240"/>
      <c r="N829" s="240"/>
      <c r="O829" s="239"/>
    </row>
    <row r="830" spans="10:15" hidden="1" x14ac:dyDescent="0.2">
      <c r="J830" s="263"/>
      <c r="K830" s="240"/>
      <c r="L830" s="240"/>
      <c r="M830" s="240"/>
      <c r="N830" s="240"/>
      <c r="O830" s="239"/>
    </row>
    <row r="831" spans="10:15" hidden="1" x14ac:dyDescent="0.2">
      <c r="J831" s="263"/>
      <c r="K831" s="240"/>
      <c r="L831" s="240"/>
      <c r="M831" s="240"/>
      <c r="N831" s="240"/>
      <c r="O831" s="239"/>
    </row>
    <row r="832" spans="10:15" hidden="1" x14ac:dyDescent="0.2">
      <c r="J832" s="263"/>
      <c r="K832" s="240"/>
      <c r="L832" s="240"/>
      <c r="M832" s="240"/>
      <c r="N832" s="240"/>
      <c r="O832" s="239"/>
    </row>
    <row r="833" spans="10:15" hidden="1" x14ac:dyDescent="0.2">
      <c r="J833" s="263"/>
      <c r="K833" s="240"/>
      <c r="L833" s="240"/>
      <c r="M833" s="240"/>
      <c r="N833" s="240"/>
      <c r="O833" s="239"/>
    </row>
    <row r="834" spans="10:15" hidden="1" x14ac:dyDescent="0.2">
      <c r="J834" s="263"/>
      <c r="K834" s="240"/>
      <c r="L834" s="240"/>
      <c r="M834" s="240"/>
      <c r="N834" s="240"/>
      <c r="O834" s="239"/>
    </row>
    <row r="835" spans="10:15" hidden="1" x14ac:dyDescent="0.2">
      <c r="J835" s="263"/>
      <c r="K835" s="240"/>
      <c r="L835" s="240"/>
      <c r="M835" s="240"/>
      <c r="N835" s="240"/>
      <c r="O835" s="239"/>
    </row>
    <row r="836" spans="10:15" hidden="1" x14ac:dyDescent="0.2">
      <c r="J836" s="263"/>
      <c r="K836" s="240"/>
      <c r="L836" s="240"/>
      <c r="M836" s="240"/>
      <c r="N836" s="240"/>
      <c r="O836" s="239"/>
    </row>
    <row r="837" spans="10:15" hidden="1" x14ac:dyDescent="0.2">
      <c r="J837" s="263"/>
      <c r="K837" s="240"/>
      <c r="L837" s="240"/>
      <c r="M837" s="240"/>
      <c r="N837" s="240"/>
      <c r="O837" s="239"/>
    </row>
    <row r="838" spans="10:15" hidden="1" x14ac:dyDescent="0.2">
      <c r="J838" s="263"/>
      <c r="K838" s="240"/>
      <c r="L838" s="240"/>
      <c r="M838" s="240"/>
      <c r="N838" s="240"/>
      <c r="O838" s="239"/>
    </row>
    <row r="839" spans="10:15" hidden="1" x14ac:dyDescent="0.2">
      <c r="J839" s="263"/>
      <c r="K839" s="240"/>
      <c r="L839" s="240"/>
      <c r="M839" s="240"/>
      <c r="N839" s="240"/>
      <c r="O839" s="239"/>
    </row>
    <row r="840" spans="10:15" hidden="1" x14ac:dyDescent="0.2">
      <c r="J840" s="263"/>
      <c r="K840" s="240"/>
      <c r="L840" s="240"/>
      <c r="M840" s="240"/>
      <c r="N840" s="240"/>
      <c r="O840" s="239"/>
    </row>
    <row r="841" spans="10:15" hidden="1" x14ac:dyDescent="0.2">
      <c r="J841" s="263"/>
      <c r="K841" s="240"/>
      <c r="L841" s="240"/>
      <c r="M841" s="240"/>
      <c r="N841" s="240"/>
      <c r="O841" s="239"/>
    </row>
    <row r="842" spans="10:15" hidden="1" x14ac:dyDescent="0.2">
      <c r="J842" s="263"/>
      <c r="K842" s="240"/>
      <c r="L842" s="240"/>
      <c r="M842" s="240"/>
      <c r="N842" s="240"/>
      <c r="O842" s="239"/>
    </row>
    <row r="843" spans="10:15" hidden="1" x14ac:dyDescent="0.2">
      <c r="J843" s="263"/>
      <c r="K843" s="240"/>
      <c r="L843" s="240"/>
      <c r="M843" s="240"/>
      <c r="N843" s="240"/>
      <c r="O843" s="239"/>
    </row>
    <row r="844" spans="10:15" hidden="1" x14ac:dyDescent="0.2">
      <c r="J844" s="263"/>
      <c r="K844" s="240"/>
      <c r="L844" s="240"/>
      <c r="M844" s="240"/>
      <c r="N844" s="240"/>
      <c r="O844" s="239"/>
    </row>
    <row r="845" spans="10:15" hidden="1" x14ac:dyDescent="0.2">
      <c r="J845" s="263"/>
      <c r="K845" s="240"/>
      <c r="L845" s="240"/>
      <c r="M845" s="240"/>
      <c r="N845" s="240"/>
      <c r="O845" s="239"/>
    </row>
    <row r="846" spans="10:15" hidden="1" x14ac:dyDescent="0.2">
      <c r="J846" s="263"/>
      <c r="K846" s="240"/>
      <c r="L846" s="240"/>
      <c r="M846" s="240"/>
      <c r="N846" s="240"/>
      <c r="O846" s="239"/>
    </row>
    <row r="847" spans="10:15" hidden="1" x14ac:dyDescent="0.2">
      <c r="J847" s="263"/>
      <c r="K847" s="240"/>
      <c r="L847" s="240"/>
      <c r="M847" s="240"/>
      <c r="N847" s="240"/>
      <c r="O847" s="239"/>
    </row>
    <row r="848" spans="10:15" hidden="1" x14ac:dyDescent="0.2">
      <c r="J848" s="263"/>
      <c r="K848" s="240"/>
      <c r="L848" s="240"/>
      <c r="M848" s="240"/>
      <c r="N848" s="240"/>
      <c r="O848" s="239"/>
    </row>
    <row r="849" spans="10:15" hidden="1" x14ac:dyDescent="0.2">
      <c r="J849" s="263"/>
      <c r="K849" s="240"/>
      <c r="L849" s="240"/>
      <c r="M849" s="240"/>
      <c r="N849" s="240"/>
      <c r="O849" s="239"/>
    </row>
    <row r="850" spans="10:15" hidden="1" x14ac:dyDescent="0.2">
      <c r="J850" s="263"/>
      <c r="K850" s="240"/>
      <c r="L850" s="240"/>
      <c r="M850" s="240"/>
      <c r="N850" s="240"/>
      <c r="O850" s="239"/>
    </row>
    <row r="851" spans="10:15" hidden="1" x14ac:dyDescent="0.2">
      <c r="J851" s="263"/>
      <c r="K851" s="240"/>
      <c r="L851" s="240"/>
      <c r="M851" s="240"/>
      <c r="N851" s="240"/>
    </row>
    <row r="852" spans="10:15" hidden="1" x14ac:dyDescent="0.2">
      <c r="J852" s="263"/>
      <c r="K852" s="266"/>
      <c r="L852" s="266"/>
      <c r="M852" s="266"/>
      <c r="N852" s="266"/>
    </row>
    <row r="853" spans="10:15" hidden="1" x14ac:dyDescent="0.2">
      <c r="J853" s="263"/>
      <c r="K853" s="266"/>
      <c r="L853" s="266"/>
      <c r="M853" s="266"/>
      <c r="N853" s="266"/>
    </row>
    <row r="854" spans="10:15" hidden="1" x14ac:dyDescent="0.2">
      <c r="J854" s="263"/>
      <c r="K854" s="266"/>
      <c r="L854" s="266"/>
      <c r="M854" s="266"/>
      <c r="N854" s="266"/>
    </row>
    <row r="855" spans="10:15" hidden="1" x14ac:dyDescent="0.2">
      <c r="J855" s="263"/>
      <c r="K855" s="266"/>
      <c r="L855" s="266"/>
      <c r="M855" s="266"/>
      <c r="N855" s="266"/>
    </row>
    <row r="856" spans="10:15" hidden="1" x14ac:dyDescent="0.2">
      <c r="J856" s="263"/>
      <c r="K856" s="266"/>
      <c r="L856" s="266"/>
      <c r="M856" s="266"/>
      <c r="N856" s="266"/>
    </row>
    <row r="857" spans="10:15" hidden="1" x14ac:dyDescent="0.2">
      <c r="J857" s="263"/>
      <c r="K857" s="266"/>
      <c r="L857" s="266"/>
      <c r="M857" s="266"/>
      <c r="N857" s="266"/>
    </row>
    <row r="858" spans="10:15" hidden="1" x14ac:dyDescent="0.2">
      <c r="J858" s="263"/>
      <c r="K858" s="266"/>
      <c r="L858" s="266"/>
      <c r="M858" s="266"/>
      <c r="N858" s="266"/>
    </row>
    <row r="859" spans="10:15" hidden="1" x14ac:dyDescent="0.2">
      <c r="J859" s="263"/>
      <c r="K859" s="266"/>
      <c r="L859" s="266"/>
      <c r="M859" s="266"/>
      <c r="N859" s="266"/>
    </row>
    <row r="860" spans="10:15" hidden="1" x14ac:dyDescent="0.2">
      <c r="J860" s="263"/>
      <c r="K860" s="266"/>
      <c r="L860" s="266"/>
      <c r="M860" s="266"/>
      <c r="N860" s="266"/>
    </row>
    <row r="861" spans="10:15" hidden="1" x14ac:dyDescent="0.2">
      <c r="J861" s="263"/>
      <c r="K861" s="266"/>
      <c r="L861" s="266"/>
      <c r="M861" s="266"/>
      <c r="N861" s="266"/>
    </row>
    <row r="862" spans="10:15" hidden="1" x14ac:dyDescent="0.2">
      <c r="J862" s="263"/>
      <c r="K862" s="266"/>
      <c r="L862" s="266"/>
      <c r="M862" s="266"/>
      <c r="N862" s="266"/>
    </row>
    <row r="863" spans="10:15" hidden="1" x14ac:dyDescent="0.2">
      <c r="J863" s="263"/>
      <c r="K863" s="266"/>
      <c r="L863" s="266"/>
      <c r="M863" s="266"/>
      <c r="N863" s="266"/>
    </row>
    <row r="864" spans="10:15" hidden="1" x14ac:dyDescent="0.2">
      <c r="J864" s="263"/>
      <c r="K864" s="266"/>
      <c r="L864" s="266"/>
      <c r="M864" s="266"/>
      <c r="N864" s="266"/>
    </row>
    <row r="865" spans="10:14" hidden="1" x14ac:dyDescent="0.2">
      <c r="J865" s="263"/>
      <c r="K865" s="266"/>
      <c r="L865" s="266"/>
      <c r="M865" s="266"/>
      <c r="N865" s="266"/>
    </row>
    <row r="866" spans="10:14" hidden="1" x14ac:dyDescent="0.2">
      <c r="J866" s="263"/>
      <c r="K866" s="266"/>
      <c r="L866" s="266"/>
      <c r="M866" s="266"/>
      <c r="N866" s="266"/>
    </row>
    <row r="867" spans="10:14" hidden="1" x14ac:dyDescent="0.2">
      <c r="J867" s="263"/>
      <c r="K867" s="266"/>
      <c r="L867" s="266"/>
      <c r="M867" s="266"/>
      <c r="N867" s="266"/>
    </row>
    <row r="868" spans="10:14" hidden="1" x14ac:dyDescent="0.2">
      <c r="J868" s="263"/>
      <c r="K868" s="266"/>
      <c r="L868" s="266"/>
      <c r="M868" s="266"/>
      <c r="N868" s="266"/>
    </row>
    <row r="869" spans="10:14" hidden="1" x14ac:dyDescent="0.2">
      <c r="J869" s="263"/>
      <c r="K869" s="266"/>
      <c r="L869" s="266"/>
      <c r="M869" s="266"/>
      <c r="N869" s="266"/>
    </row>
    <row r="870" spans="10:14" hidden="1" x14ac:dyDescent="0.2">
      <c r="J870" s="263"/>
      <c r="K870" s="266"/>
      <c r="L870" s="266"/>
      <c r="M870" s="266"/>
      <c r="N870" s="266"/>
    </row>
    <row r="871" spans="10:14" hidden="1" x14ac:dyDescent="0.2">
      <c r="J871" s="263"/>
      <c r="K871" s="266"/>
      <c r="L871" s="266"/>
      <c r="M871" s="266"/>
      <c r="N871" s="266"/>
    </row>
    <row r="872" spans="10:14" hidden="1" x14ac:dyDescent="0.2">
      <c r="J872" s="263"/>
      <c r="K872" s="266"/>
      <c r="L872" s="266"/>
      <c r="M872" s="266"/>
      <c r="N872" s="266"/>
    </row>
    <row r="873" spans="10:14" hidden="1" x14ac:dyDescent="0.2">
      <c r="J873" s="263"/>
      <c r="K873" s="266"/>
      <c r="L873" s="266"/>
      <c r="M873" s="266"/>
      <c r="N873" s="266"/>
    </row>
    <row r="874" spans="10:14" hidden="1" x14ac:dyDescent="0.2">
      <c r="J874" s="263"/>
      <c r="K874" s="266"/>
      <c r="L874" s="266"/>
      <c r="M874" s="266"/>
      <c r="N874" s="266"/>
    </row>
    <row r="875" spans="10:14" hidden="1" x14ac:dyDescent="0.2">
      <c r="J875" s="263"/>
      <c r="K875" s="266"/>
      <c r="L875" s="266"/>
      <c r="M875" s="266"/>
      <c r="N875" s="266"/>
    </row>
    <row r="876" spans="10:14" hidden="1" x14ac:dyDescent="0.2">
      <c r="J876" s="263"/>
      <c r="K876" s="266"/>
      <c r="L876" s="266"/>
      <c r="M876" s="266"/>
      <c r="N876" s="266"/>
    </row>
    <row r="877" spans="10:14" hidden="1" x14ac:dyDescent="0.2">
      <c r="J877" s="263"/>
      <c r="K877" s="266"/>
      <c r="L877" s="266"/>
      <c r="M877" s="266"/>
      <c r="N877" s="266"/>
    </row>
    <row r="878" spans="10:14" hidden="1" x14ac:dyDescent="0.2">
      <c r="J878" s="263"/>
      <c r="K878" s="266"/>
      <c r="L878" s="266"/>
      <c r="M878" s="266"/>
      <c r="N878" s="266"/>
    </row>
    <row r="879" spans="10:14" hidden="1" x14ac:dyDescent="0.2">
      <c r="J879" s="263"/>
      <c r="K879" s="266"/>
      <c r="L879" s="266"/>
      <c r="M879" s="266"/>
      <c r="N879" s="266"/>
    </row>
    <row r="880" spans="10:14" hidden="1" x14ac:dyDescent="0.2">
      <c r="J880" s="263"/>
      <c r="K880" s="266"/>
      <c r="L880" s="266"/>
      <c r="M880" s="266"/>
      <c r="N880" s="266"/>
    </row>
    <row r="881" spans="10:14" hidden="1" x14ac:dyDescent="0.2">
      <c r="J881" s="263"/>
      <c r="K881" s="266"/>
      <c r="L881" s="266"/>
      <c r="M881" s="266"/>
      <c r="N881" s="266"/>
    </row>
    <row r="882" spans="10:14" hidden="1" x14ac:dyDescent="0.2">
      <c r="J882" s="263"/>
      <c r="K882" s="266"/>
      <c r="L882" s="266"/>
      <c r="M882" s="266"/>
      <c r="N882" s="266"/>
    </row>
    <row r="883" spans="10:14" hidden="1" x14ac:dyDescent="0.2">
      <c r="J883" s="263"/>
      <c r="K883" s="266"/>
      <c r="L883" s="266"/>
      <c r="M883" s="266"/>
      <c r="N883" s="266"/>
    </row>
    <row r="884" spans="10:14" hidden="1" x14ac:dyDescent="0.2">
      <c r="J884" s="263"/>
      <c r="K884" s="266"/>
      <c r="L884" s="266"/>
      <c r="M884" s="266"/>
      <c r="N884" s="266"/>
    </row>
    <row r="885" spans="10:14" hidden="1" x14ac:dyDescent="0.2">
      <c r="J885" s="263"/>
      <c r="K885" s="266"/>
      <c r="L885" s="266"/>
      <c r="M885" s="266"/>
      <c r="N885" s="266"/>
    </row>
    <row r="886" spans="10:14" hidden="1" x14ac:dyDescent="0.2">
      <c r="J886" s="263"/>
      <c r="K886" s="266"/>
      <c r="L886" s="266"/>
      <c r="M886" s="266"/>
      <c r="N886" s="266"/>
    </row>
    <row r="887" spans="10:14" hidden="1" x14ac:dyDescent="0.2">
      <c r="J887" s="263"/>
      <c r="K887" s="266"/>
      <c r="L887" s="266"/>
      <c r="M887" s="266"/>
      <c r="N887" s="266"/>
    </row>
    <row r="888" spans="10:14" hidden="1" x14ac:dyDescent="0.2">
      <c r="J888" s="263"/>
      <c r="K888" s="266"/>
      <c r="L888" s="266"/>
      <c r="M888" s="266"/>
      <c r="N888" s="266"/>
    </row>
    <row r="889" spans="10:14" hidden="1" x14ac:dyDescent="0.2">
      <c r="J889" s="263"/>
      <c r="K889" s="266"/>
      <c r="L889" s="266"/>
      <c r="M889" s="266"/>
      <c r="N889" s="266"/>
    </row>
    <row r="890" spans="10:14" hidden="1" x14ac:dyDescent="0.2">
      <c r="J890" s="263"/>
      <c r="K890" s="266"/>
      <c r="L890" s="266"/>
      <c r="M890" s="266"/>
      <c r="N890" s="266"/>
    </row>
    <row r="891" spans="10:14" hidden="1" x14ac:dyDescent="0.2">
      <c r="J891" s="263"/>
      <c r="K891" s="266"/>
      <c r="L891" s="266"/>
      <c r="M891" s="266"/>
      <c r="N891" s="266"/>
    </row>
    <row r="892" spans="10:14" hidden="1" x14ac:dyDescent="0.2">
      <c r="J892" s="263"/>
      <c r="K892" s="266"/>
      <c r="L892" s="266"/>
      <c r="M892" s="266"/>
      <c r="N892" s="266"/>
    </row>
    <row r="893" spans="10:14" hidden="1" x14ac:dyDescent="0.2">
      <c r="J893" s="263"/>
      <c r="K893" s="266"/>
      <c r="L893" s="266"/>
      <c r="M893" s="266"/>
      <c r="N893" s="266"/>
    </row>
    <row r="894" spans="10:14" hidden="1" x14ac:dyDescent="0.2">
      <c r="J894" s="263"/>
      <c r="K894" s="266"/>
      <c r="L894" s="266"/>
      <c r="M894" s="266"/>
      <c r="N894" s="266"/>
    </row>
    <row r="895" spans="10:14" hidden="1" x14ac:dyDescent="0.2">
      <c r="J895" s="263"/>
      <c r="K895" s="266"/>
      <c r="L895" s="266"/>
      <c r="M895" s="266"/>
      <c r="N895" s="266"/>
    </row>
    <row r="896" spans="10:14" hidden="1" x14ac:dyDescent="0.2">
      <c r="J896" s="263"/>
      <c r="K896" s="266"/>
      <c r="L896" s="266"/>
      <c r="M896" s="266"/>
      <c r="N896" s="266"/>
    </row>
    <row r="897" spans="10:14" hidden="1" x14ac:dyDescent="0.2">
      <c r="J897" s="263"/>
      <c r="K897" s="266"/>
      <c r="L897" s="266"/>
      <c r="M897" s="266"/>
      <c r="N897" s="266"/>
    </row>
    <row r="898" spans="10:14" hidden="1" x14ac:dyDescent="0.2">
      <c r="J898" s="263"/>
      <c r="K898" s="266"/>
      <c r="L898" s="266"/>
      <c r="M898" s="266"/>
      <c r="N898" s="266"/>
    </row>
    <row r="899" spans="10:14" hidden="1" x14ac:dyDescent="0.2">
      <c r="J899" s="263"/>
      <c r="K899" s="266"/>
      <c r="L899" s="266"/>
      <c r="M899" s="266"/>
      <c r="N899" s="266"/>
    </row>
    <row r="900" spans="10:14" hidden="1" x14ac:dyDescent="0.2">
      <c r="J900" s="263"/>
      <c r="K900" s="266"/>
      <c r="L900" s="266"/>
      <c r="M900" s="266"/>
      <c r="N900" s="266"/>
    </row>
    <row r="901" spans="10:14" hidden="1" x14ac:dyDescent="0.2">
      <c r="J901" s="263"/>
      <c r="K901" s="266"/>
      <c r="L901" s="266"/>
      <c r="M901" s="266"/>
      <c r="N901" s="266"/>
    </row>
    <row r="902" spans="10:14" hidden="1" x14ac:dyDescent="0.2">
      <c r="J902" s="263"/>
      <c r="K902" s="266"/>
      <c r="L902" s="266"/>
      <c r="M902" s="266"/>
      <c r="N902" s="266"/>
    </row>
    <row r="903" spans="10:14" hidden="1" x14ac:dyDescent="0.2">
      <c r="J903" s="263"/>
      <c r="K903" s="266"/>
      <c r="L903" s="266"/>
      <c r="M903" s="266"/>
      <c r="N903" s="266"/>
    </row>
    <row r="904" spans="10:14" hidden="1" x14ac:dyDescent="0.2">
      <c r="J904" s="263"/>
      <c r="K904" s="266"/>
      <c r="L904" s="266"/>
      <c r="M904" s="266"/>
      <c r="N904" s="266"/>
    </row>
    <row r="905" spans="10:14" hidden="1" x14ac:dyDescent="0.2">
      <c r="J905" s="263"/>
      <c r="K905" s="266"/>
      <c r="L905" s="266"/>
      <c r="M905" s="266"/>
      <c r="N905" s="266"/>
    </row>
    <row r="906" spans="10:14" hidden="1" x14ac:dyDescent="0.2">
      <c r="J906" s="263"/>
      <c r="K906" s="266"/>
      <c r="L906" s="266"/>
      <c r="M906" s="266"/>
      <c r="N906" s="266"/>
    </row>
    <row r="907" spans="10:14" hidden="1" x14ac:dyDescent="0.2">
      <c r="J907" s="263"/>
      <c r="K907" s="266"/>
      <c r="L907" s="266"/>
      <c r="M907" s="266"/>
      <c r="N907" s="266"/>
    </row>
    <row r="908" spans="10:14" hidden="1" x14ac:dyDescent="0.2">
      <c r="J908" s="263"/>
      <c r="K908" s="266"/>
      <c r="L908" s="266"/>
      <c r="M908" s="266"/>
      <c r="N908" s="266"/>
    </row>
    <row r="909" spans="10:14" hidden="1" x14ac:dyDescent="0.2">
      <c r="J909" s="263"/>
      <c r="K909" s="266"/>
      <c r="L909" s="266"/>
      <c r="M909" s="266"/>
      <c r="N909" s="266"/>
    </row>
    <row r="910" spans="10:14" hidden="1" x14ac:dyDescent="0.2">
      <c r="J910" s="263"/>
      <c r="K910" s="266"/>
      <c r="L910" s="266"/>
      <c r="M910" s="266"/>
      <c r="N910" s="266"/>
    </row>
    <row r="911" spans="10:14" hidden="1" x14ac:dyDescent="0.2">
      <c r="J911" s="263"/>
      <c r="K911" s="266"/>
      <c r="L911" s="266"/>
      <c r="M911" s="266"/>
      <c r="N911" s="266"/>
    </row>
    <row r="912" spans="10:14" hidden="1" x14ac:dyDescent="0.2">
      <c r="J912" s="263"/>
      <c r="K912" s="266"/>
      <c r="L912" s="266"/>
      <c r="M912" s="266"/>
      <c r="N912" s="266"/>
    </row>
    <row r="913" spans="10:14" hidden="1" x14ac:dyDescent="0.2">
      <c r="J913" s="263"/>
      <c r="K913" s="266"/>
      <c r="L913" s="266"/>
      <c r="M913" s="266"/>
      <c r="N913" s="266"/>
    </row>
    <row r="914" spans="10:14" hidden="1" x14ac:dyDescent="0.2">
      <c r="J914" s="263"/>
      <c r="K914" s="266"/>
      <c r="L914" s="266"/>
      <c r="M914" s="266"/>
      <c r="N914" s="266"/>
    </row>
    <row r="915" spans="10:14" hidden="1" x14ac:dyDescent="0.2">
      <c r="J915" s="263"/>
      <c r="K915" s="266"/>
      <c r="L915" s="266"/>
      <c r="M915" s="266"/>
      <c r="N915" s="266"/>
    </row>
    <row r="916" spans="10:14" hidden="1" x14ac:dyDescent="0.2">
      <c r="J916" s="263"/>
      <c r="K916" s="266"/>
      <c r="L916" s="266"/>
      <c r="M916" s="266"/>
      <c r="N916" s="266"/>
    </row>
    <row r="917" spans="10:14" hidden="1" x14ac:dyDescent="0.2">
      <c r="J917" s="263"/>
      <c r="K917" s="266"/>
      <c r="L917" s="266"/>
      <c r="M917" s="266"/>
      <c r="N917" s="266"/>
    </row>
    <row r="918" spans="10:14" hidden="1" x14ac:dyDescent="0.2">
      <c r="J918" s="263"/>
      <c r="K918" s="266"/>
      <c r="L918" s="266"/>
      <c r="M918" s="266"/>
      <c r="N918" s="266"/>
    </row>
    <row r="919" spans="10:14" hidden="1" x14ac:dyDescent="0.2">
      <c r="J919" s="263"/>
      <c r="K919" s="266"/>
      <c r="L919" s="266"/>
      <c r="M919" s="266"/>
      <c r="N919" s="266"/>
    </row>
    <row r="920" spans="10:14" hidden="1" x14ac:dyDescent="0.2">
      <c r="J920" s="263"/>
      <c r="K920" s="266"/>
      <c r="L920" s="266"/>
      <c r="M920" s="266"/>
      <c r="N920" s="266"/>
    </row>
    <row r="921" spans="10:14" hidden="1" x14ac:dyDescent="0.2">
      <c r="J921" s="263"/>
      <c r="K921" s="266"/>
      <c r="L921" s="266"/>
      <c r="M921" s="266"/>
      <c r="N921" s="266"/>
    </row>
    <row r="922" spans="10:14" hidden="1" x14ac:dyDescent="0.2">
      <c r="J922" s="263"/>
      <c r="K922" s="266"/>
      <c r="L922" s="266"/>
      <c r="M922" s="266"/>
      <c r="N922" s="266"/>
    </row>
    <row r="923" spans="10:14" hidden="1" x14ac:dyDescent="0.2">
      <c r="J923" s="263"/>
      <c r="K923" s="266"/>
      <c r="L923" s="266"/>
      <c r="M923" s="266"/>
      <c r="N923" s="266"/>
    </row>
    <row r="924" spans="10:14" hidden="1" x14ac:dyDescent="0.2">
      <c r="J924" s="263"/>
      <c r="K924" s="266"/>
      <c r="L924" s="266"/>
      <c r="M924" s="266"/>
      <c r="N924" s="266"/>
    </row>
    <row r="925" spans="10:14" hidden="1" x14ac:dyDescent="0.2">
      <c r="J925" s="263"/>
      <c r="K925" s="266"/>
      <c r="L925" s="266"/>
      <c r="M925" s="266"/>
      <c r="N925" s="266"/>
    </row>
    <row r="926" spans="10:14" hidden="1" x14ac:dyDescent="0.2">
      <c r="J926" s="263"/>
      <c r="K926" s="266"/>
      <c r="L926" s="266"/>
      <c r="M926" s="266"/>
      <c r="N926" s="266"/>
    </row>
    <row r="927" spans="10:14" hidden="1" x14ac:dyDescent="0.2">
      <c r="J927" s="263"/>
      <c r="K927" s="266"/>
      <c r="L927" s="266"/>
      <c r="M927" s="266"/>
      <c r="N927" s="266"/>
    </row>
    <row r="928" spans="10:14" hidden="1" x14ac:dyDescent="0.2">
      <c r="J928" s="263"/>
      <c r="K928" s="266"/>
      <c r="L928" s="266"/>
      <c r="M928" s="266"/>
      <c r="N928" s="266"/>
    </row>
    <row r="929" spans="10:14" hidden="1" x14ac:dyDescent="0.2">
      <c r="J929" s="263"/>
      <c r="K929" s="266"/>
      <c r="L929" s="266"/>
      <c r="M929" s="266"/>
      <c r="N929" s="266"/>
    </row>
    <row r="930" spans="10:14" hidden="1" x14ac:dyDescent="0.2">
      <c r="J930" s="263"/>
      <c r="K930" s="266"/>
      <c r="L930" s="266"/>
      <c r="M930" s="266"/>
      <c r="N930" s="266"/>
    </row>
    <row r="931" spans="10:14" hidden="1" x14ac:dyDescent="0.2">
      <c r="J931" s="263"/>
      <c r="K931" s="266"/>
      <c r="L931" s="266"/>
      <c r="M931" s="266"/>
      <c r="N931" s="266"/>
    </row>
    <row r="932" spans="10:14" hidden="1" x14ac:dyDescent="0.2">
      <c r="J932" s="263"/>
      <c r="K932" s="266"/>
      <c r="L932" s="266"/>
      <c r="M932" s="266"/>
      <c r="N932" s="266"/>
    </row>
    <row r="933" spans="10:14" hidden="1" x14ac:dyDescent="0.2">
      <c r="J933" s="263"/>
      <c r="K933" s="266"/>
      <c r="L933" s="266"/>
      <c r="M933" s="266"/>
      <c r="N933" s="266"/>
    </row>
    <row r="934" spans="10:14" hidden="1" x14ac:dyDescent="0.2">
      <c r="J934" s="263"/>
      <c r="K934" s="266"/>
      <c r="L934" s="266"/>
      <c r="M934" s="266"/>
      <c r="N934" s="266"/>
    </row>
    <row r="935" spans="10:14" hidden="1" x14ac:dyDescent="0.2">
      <c r="J935" s="263"/>
      <c r="K935" s="266"/>
      <c r="L935" s="266"/>
      <c r="M935" s="266"/>
      <c r="N935" s="266"/>
    </row>
    <row r="936" spans="10:14" hidden="1" x14ac:dyDescent="0.2">
      <c r="J936" s="263"/>
      <c r="K936" s="266"/>
      <c r="L936" s="266"/>
      <c r="M936" s="266"/>
      <c r="N936" s="266"/>
    </row>
    <row r="937" spans="10:14" hidden="1" x14ac:dyDescent="0.2">
      <c r="J937" s="263"/>
      <c r="K937" s="266"/>
      <c r="L937" s="266"/>
      <c r="M937" s="266"/>
      <c r="N937" s="266"/>
    </row>
    <row r="938" spans="10:14" hidden="1" x14ac:dyDescent="0.2">
      <c r="J938" s="263"/>
      <c r="K938" s="266"/>
      <c r="L938" s="266"/>
      <c r="M938" s="266"/>
      <c r="N938" s="266"/>
    </row>
    <row r="939" spans="10:14" hidden="1" x14ac:dyDescent="0.2">
      <c r="J939" s="263"/>
      <c r="K939" s="266"/>
      <c r="L939" s="266"/>
      <c r="M939" s="266"/>
      <c r="N939" s="266"/>
    </row>
    <row r="940" spans="10:14" hidden="1" x14ac:dyDescent="0.2">
      <c r="J940" s="263"/>
      <c r="K940" s="266"/>
      <c r="L940" s="266"/>
      <c r="M940" s="266"/>
      <c r="N940" s="266"/>
    </row>
    <row r="941" spans="10:14" hidden="1" x14ac:dyDescent="0.2">
      <c r="J941" s="263"/>
      <c r="K941" s="266"/>
      <c r="L941" s="266"/>
      <c r="M941" s="266"/>
      <c r="N941" s="266"/>
    </row>
    <row r="942" spans="10:14" hidden="1" x14ac:dyDescent="0.2">
      <c r="J942" s="263"/>
      <c r="K942" s="266"/>
      <c r="L942" s="266"/>
      <c r="M942" s="266"/>
      <c r="N942" s="266"/>
    </row>
    <row r="943" spans="10:14" hidden="1" x14ac:dyDescent="0.2">
      <c r="J943" s="263"/>
      <c r="K943" s="266"/>
      <c r="L943" s="266"/>
      <c r="M943" s="266"/>
      <c r="N943" s="266"/>
    </row>
    <row r="944" spans="10:14" hidden="1" x14ac:dyDescent="0.2">
      <c r="J944" s="263"/>
      <c r="K944" s="266"/>
      <c r="L944" s="266"/>
      <c r="M944" s="266"/>
      <c r="N944" s="266"/>
    </row>
    <row r="945" spans="10:14" hidden="1" x14ac:dyDescent="0.2">
      <c r="J945" s="263"/>
      <c r="K945" s="266"/>
      <c r="L945" s="266"/>
      <c r="M945" s="266"/>
      <c r="N945" s="266"/>
    </row>
    <row r="946" spans="10:14" hidden="1" x14ac:dyDescent="0.2">
      <c r="J946" s="263"/>
      <c r="K946" s="266"/>
      <c r="L946" s="266"/>
      <c r="M946" s="266"/>
      <c r="N946" s="266"/>
    </row>
    <row r="947" spans="10:14" hidden="1" x14ac:dyDescent="0.2">
      <c r="J947" s="263"/>
      <c r="K947" s="266"/>
      <c r="L947" s="266"/>
      <c r="M947" s="266"/>
      <c r="N947" s="266"/>
    </row>
    <row r="948" spans="10:14" hidden="1" x14ac:dyDescent="0.2">
      <c r="J948" s="263"/>
      <c r="K948" s="266"/>
      <c r="L948" s="266"/>
      <c r="M948" s="266"/>
      <c r="N948" s="266"/>
    </row>
    <row r="949" spans="10:14" hidden="1" x14ac:dyDescent="0.2">
      <c r="J949" s="263"/>
      <c r="K949" s="266"/>
      <c r="L949" s="266"/>
      <c r="M949" s="266"/>
      <c r="N949" s="266"/>
    </row>
    <row r="950" spans="10:14" hidden="1" x14ac:dyDescent="0.2">
      <c r="J950" s="263"/>
      <c r="K950" s="266"/>
      <c r="L950" s="266"/>
      <c r="M950" s="266"/>
      <c r="N950" s="266"/>
    </row>
    <row r="951" spans="10:14" hidden="1" x14ac:dyDescent="0.2">
      <c r="J951" s="263"/>
      <c r="K951" s="266"/>
      <c r="L951" s="266"/>
      <c r="M951" s="266"/>
      <c r="N951" s="266"/>
    </row>
    <row r="952" spans="10:14" hidden="1" x14ac:dyDescent="0.2">
      <c r="J952" s="263"/>
      <c r="K952" s="266"/>
      <c r="L952" s="266"/>
      <c r="M952" s="266"/>
      <c r="N952" s="266"/>
    </row>
    <row r="953" spans="10:14" hidden="1" x14ac:dyDescent="0.2">
      <c r="J953" s="263"/>
      <c r="K953" s="266"/>
      <c r="L953" s="266"/>
      <c r="M953" s="266"/>
      <c r="N953" s="266"/>
    </row>
    <row r="954" spans="10:14" hidden="1" x14ac:dyDescent="0.2">
      <c r="J954" s="263"/>
      <c r="K954" s="266"/>
      <c r="L954" s="266"/>
      <c r="M954" s="266"/>
      <c r="N954" s="266"/>
    </row>
    <row r="955" spans="10:14" hidden="1" x14ac:dyDescent="0.2">
      <c r="J955" s="263"/>
      <c r="K955" s="266"/>
      <c r="L955" s="266"/>
      <c r="M955" s="266"/>
      <c r="N955" s="266"/>
    </row>
    <row r="956" spans="10:14" hidden="1" x14ac:dyDescent="0.2">
      <c r="J956" s="263"/>
      <c r="K956" s="266"/>
      <c r="L956" s="266"/>
      <c r="M956" s="266"/>
      <c r="N956" s="266"/>
    </row>
    <row r="957" spans="10:14" hidden="1" x14ac:dyDescent="0.2">
      <c r="J957" s="263"/>
      <c r="K957" s="266"/>
      <c r="L957" s="266"/>
      <c r="M957" s="266"/>
      <c r="N957" s="266"/>
    </row>
    <row r="958" spans="10:14" hidden="1" x14ac:dyDescent="0.2">
      <c r="J958" s="263"/>
      <c r="K958" s="266"/>
      <c r="L958" s="266"/>
      <c r="M958" s="266"/>
      <c r="N958" s="266"/>
    </row>
    <row r="959" spans="10:14" hidden="1" x14ac:dyDescent="0.2">
      <c r="J959" s="263"/>
      <c r="K959" s="266"/>
      <c r="L959" s="266"/>
      <c r="M959" s="266"/>
      <c r="N959" s="266"/>
    </row>
    <row r="960" spans="10:14" hidden="1" x14ac:dyDescent="0.2">
      <c r="J960" s="263"/>
      <c r="K960" s="266"/>
      <c r="L960" s="266"/>
      <c r="M960" s="266"/>
      <c r="N960" s="266"/>
    </row>
    <row r="961" spans="2:14" hidden="1" x14ac:dyDescent="0.2">
      <c r="J961" s="263"/>
      <c r="K961" s="266"/>
      <c r="L961" s="266"/>
      <c r="M961" s="266"/>
      <c r="N961" s="266"/>
    </row>
    <row r="962" spans="2:14" hidden="1" x14ac:dyDescent="0.2">
      <c r="J962" s="263"/>
      <c r="K962" s="266"/>
      <c r="L962" s="266"/>
      <c r="M962" s="266"/>
      <c r="N962" s="266"/>
    </row>
    <row r="963" spans="2:14" hidden="1" x14ac:dyDescent="0.2">
      <c r="J963" s="263"/>
      <c r="K963" s="266"/>
      <c r="L963" s="266"/>
      <c r="M963" s="266"/>
      <c r="N963" s="266"/>
    </row>
    <row r="964" spans="2:14" hidden="1" x14ac:dyDescent="0.2">
      <c r="J964" s="263"/>
      <c r="K964" s="266"/>
      <c r="L964" s="266"/>
      <c r="M964" s="266"/>
      <c r="N964" s="266"/>
    </row>
    <row r="965" spans="2:14" hidden="1" x14ac:dyDescent="0.2">
      <c r="J965" s="263"/>
      <c r="K965" s="266"/>
      <c r="L965" s="266"/>
      <c r="M965" s="266"/>
      <c r="N965" s="266"/>
    </row>
    <row r="966" spans="2:14" hidden="1" x14ac:dyDescent="0.2">
      <c r="J966" s="263"/>
      <c r="K966" s="266"/>
      <c r="L966" s="266"/>
      <c r="M966" s="266"/>
      <c r="N966" s="266"/>
    </row>
    <row r="967" spans="2:14" hidden="1" x14ac:dyDescent="0.2">
      <c r="J967" s="263"/>
      <c r="K967" s="266"/>
      <c r="L967" s="266"/>
      <c r="M967" s="266"/>
      <c r="N967" s="266"/>
    </row>
    <row r="968" spans="2:14" hidden="1" x14ac:dyDescent="0.2">
      <c r="J968" s="263"/>
    </row>
    <row r="969" spans="2:14" hidden="1" x14ac:dyDescent="0.2">
      <c r="J969" s="263"/>
    </row>
    <row r="970" spans="2:14" hidden="1" x14ac:dyDescent="0.2">
      <c r="J970" s="263"/>
    </row>
    <row r="971" spans="2:14" hidden="1" x14ac:dyDescent="0.2">
      <c r="B971" s="97"/>
      <c r="C971" s="112"/>
      <c r="D971" s="112"/>
      <c r="E971" s="112"/>
      <c r="F971" s="163"/>
      <c r="G971" s="164"/>
      <c r="H971" s="164"/>
      <c r="I971" s="112"/>
      <c r="J971" s="252"/>
    </row>
    <row r="972" spans="2:14" hidden="1" x14ac:dyDescent="0.2">
      <c r="J972" s="263"/>
    </row>
    <row r="973" spans="2:14" hidden="1" x14ac:dyDescent="0.2"/>
    <row r="974" spans="2:14" hidden="1" x14ac:dyDescent="0.2"/>
    <row r="975" spans="2:14" hidden="1" x14ac:dyDescent="0.2"/>
    <row r="976" spans="2:14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</sheetData>
  <sheetProtection algorithmName="SHA-512" hashValue="YyvnsRGQKk7p0UOPbzHdkzYr10akc14dOqLDB8I7Cq8qzwACOzG0yj95MTeCLFnw+lOd8xu0Ky54cTHDlgiSoQ==" saltValue="CU22Y5Iji/+EoePH8Z2AhA==" spinCount="100000" sheet="1" objects="1" scenarios="1"/>
  <mergeCells count="660">
    <mergeCell ref="B1:E1"/>
    <mergeCell ref="D44:E44"/>
    <mergeCell ref="D45:E45"/>
    <mergeCell ref="E54:E55"/>
    <mergeCell ref="C54:C55"/>
    <mergeCell ref="D54:D55"/>
    <mergeCell ref="G54:G55"/>
    <mergeCell ref="H54:H55"/>
    <mergeCell ref="D47:E47"/>
    <mergeCell ref="B3:C3"/>
    <mergeCell ref="D3:E3"/>
    <mergeCell ref="B4:C4"/>
    <mergeCell ref="D4:E4"/>
    <mergeCell ref="B5:D5"/>
    <mergeCell ref="B2:C2"/>
    <mergeCell ref="D2:E2"/>
    <mergeCell ref="H3:I3"/>
    <mergeCell ref="F661:H661"/>
    <mergeCell ref="F662:H664"/>
    <mergeCell ref="B7:D7"/>
    <mergeCell ref="B12:D12"/>
    <mergeCell ref="B11:D11"/>
    <mergeCell ref="B8:D8"/>
    <mergeCell ref="B9:D9"/>
    <mergeCell ref="F655:H655"/>
    <mergeCell ref="F656:H656"/>
    <mergeCell ref="F657:H657"/>
    <mergeCell ref="F658:H658"/>
    <mergeCell ref="F659:H659"/>
    <mergeCell ref="F660:H660"/>
    <mergeCell ref="F649:H649"/>
    <mergeCell ref="F650:H650"/>
    <mergeCell ref="F651:H651"/>
    <mergeCell ref="F652:H652"/>
    <mergeCell ref="F653:H653"/>
    <mergeCell ref="G36:I36"/>
    <mergeCell ref="B13:D13"/>
    <mergeCell ref="G32:I32"/>
    <mergeCell ref="F631:H631"/>
    <mergeCell ref="F632:H632"/>
    <mergeCell ref="F633:H633"/>
    <mergeCell ref="F634:H634"/>
    <mergeCell ref="F635:H635"/>
    <mergeCell ref="F636:H636"/>
    <mergeCell ref="F625:H625"/>
    <mergeCell ref="F626:H626"/>
    <mergeCell ref="F627:H627"/>
    <mergeCell ref="F628:H628"/>
    <mergeCell ref="F629:H629"/>
    <mergeCell ref="F630:H630"/>
    <mergeCell ref="F654:H654"/>
    <mergeCell ref="F643:H643"/>
    <mergeCell ref="F644:H644"/>
    <mergeCell ref="F645:H645"/>
    <mergeCell ref="F646:H646"/>
    <mergeCell ref="F647:H647"/>
    <mergeCell ref="F648:H648"/>
    <mergeCell ref="F637:H637"/>
    <mergeCell ref="F638:H638"/>
    <mergeCell ref="F639:H639"/>
    <mergeCell ref="F640:H640"/>
    <mergeCell ref="F641:H641"/>
    <mergeCell ref="F642:H642"/>
    <mergeCell ref="F619:H619"/>
    <mergeCell ref="F620:H620"/>
    <mergeCell ref="F621:H621"/>
    <mergeCell ref="F622:H622"/>
    <mergeCell ref="F623:H623"/>
    <mergeCell ref="F624:H624"/>
    <mergeCell ref="F613:H613"/>
    <mergeCell ref="F614:H614"/>
    <mergeCell ref="F615:H615"/>
    <mergeCell ref="F616:H616"/>
    <mergeCell ref="F617:H617"/>
    <mergeCell ref="F618:H618"/>
    <mergeCell ref="F607:H607"/>
    <mergeCell ref="F608:H608"/>
    <mergeCell ref="F609:H609"/>
    <mergeCell ref="F610:H610"/>
    <mergeCell ref="F611:H611"/>
    <mergeCell ref="F612:H612"/>
    <mergeCell ref="F601:H601"/>
    <mergeCell ref="F602:H602"/>
    <mergeCell ref="F603:H603"/>
    <mergeCell ref="F604:H604"/>
    <mergeCell ref="F605:H605"/>
    <mergeCell ref="F606:H606"/>
    <mergeCell ref="F595:H595"/>
    <mergeCell ref="F596:H596"/>
    <mergeCell ref="F597:H597"/>
    <mergeCell ref="F598:H598"/>
    <mergeCell ref="F599:H599"/>
    <mergeCell ref="F600:H600"/>
    <mergeCell ref="F589:H589"/>
    <mergeCell ref="F590:H590"/>
    <mergeCell ref="F591:H591"/>
    <mergeCell ref="F592:H592"/>
    <mergeCell ref="F593:H593"/>
    <mergeCell ref="F594:H594"/>
    <mergeCell ref="F583:H583"/>
    <mergeCell ref="F584:H584"/>
    <mergeCell ref="F585:H585"/>
    <mergeCell ref="F586:H586"/>
    <mergeCell ref="F587:H587"/>
    <mergeCell ref="F588:H588"/>
    <mergeCell ref="F577:H577"/>
    <mergeCell ref="F578:H578"/>
    <mergeCell ref="F579:H579"/>
    <mergeCell ref="F580:H580"/>
    <mergeCell ref="F581:H581"/>
    <mergeCell ref="F582:H582"/>
    <mergeCell ref="F571:H571"/>
    <mergeCell ref="F572:H572"/>
    <mergeCell ref="F573:H573"/>
    <mergeCell ref="F574:H574"/>
    <mergeCell ref="F575:H575"/>
    <mergeCell ref="F576:H576"/>
    <mergeCell ref="F565:H565"/>
    <mergeCell ref="F566:H566"/>
    <mergeCell ref="F567:H567"/>
    <mergeCell ref="F568:H568"/>
    <mergeCell ref="F569:H569"/>
    <mergeCell ref="F570:H570"/>
    <mergeCell ref="F559:H559"/>
    <mergeCell ref="F560:H560"/>
    <mergeCell ref="F561:H561"/>
    <mergeCell ref="F562:H562"/>
    <mergeCell ref="F563:H563"/>
    <mergeCell ref="F564:H564"/>
    <mergeCell ref="F553:H553"/>
    <mergeCell ref="F554:H554"/>
    <mergeCell ref="F555:H555"/>
    <mergeCell ref="F556:H556"/>
    <mergeCell ref="F557:H557"/>
    <mergeCell ref="F558:H558"/>
    <mergeCell ref="F547:H547"/>
    <mergeCell ref="F548:H548"/>
    <mergeCell ref="F549:H549"/>
    <mergeCell ref="F550:H550"/>
    <mergeCell ref="F551:H551"/>
    <mergeCell ref="F552:H552"/>
    <mergeCell ref="F541:H541"/>
    <mergeCell ref="F542:H542"/>
    <mergeCell ref="F543:H543"/>
    <mergeCell ref="F544:H544"/>
    <mergeCell ref="F545:H545"/>
    <mergeCell ref="F546:H546"/>
    <mergeCell ref="F535:H535"/>
    <mergeCell ref="F536:H536"/>
    <mergeCell ref="F537:H537"/>
    <mergeCell ref="F538:H538"/>
    <mergeCell ref="F539:H539"/>
    <mergeCell ref="F540:H540"/>
    <mergeCell ref="F529:H529"/>
    <mergeCell ref="F530:H530"/>
    <mergeCell ref="F531:H531"/>
    <mergeCell ref="F532:H532"/>
    <mergeCell ref="F533:H533"/>
    <mergeCell ref="F534:H534"/>
    <mergeCell ref="F523:H523"/>
    <mergeCell ref="F524:H524"/>
    <mergeCell ref="F525:H525"/>
    <mergeCell ref="F526:H526"/>
    <mergeCell ref="F527:H527"/>
    <mergeCell ref="F528:H528"/>
    <mergeCell ref="F517:H517"/>
    <mergeCell ref="F518:H518"/>
    <mergeCell ref="F519:H519"/>
    <mergeCell ref="F520:H520"/>
    <mergeCell ref="F521:H521"/>
    <mergeCell ref="F522:H522"/>
    <mergeCell ref="F511:H511"/>
    <mergeCell ref="F512:H512"/>
    <mergeCell ref="F513:H513"/>
    <mergeCell ref="F514:H514"/>
    <mergeCell ref="F515:H515"/>
    <mergeCell ref="F516:H516"/>
    <mergeCell ref="F505:H505"/>
    <mergeCell ref="F506:H506"/>
    <mergeCell ref="F507:H507"/>
    <mergeCell ref="F508:H508"/>
    <mergeCell ref="F509:H509"/>
    <mergeCell ref="F510:H510"/>
    <mergeCell ref="F499:H499"/>
    <mergeCell ref="F500:H500"/>
    <mergeCell ref="F501:H501"/>
    <mergeCell ref="F502:H502"/>
    <mergeCell ref="F503:H503"/>
    <mergeCell ref="F504:H504"/>
    <mergeCell ref="F493:H493"/>
    <mergeCell ref="F494:H494"/>
    <mergeCell ref="F495:H495"/>
    <mergeCell ref="F496:H496"/>
    <mergeCell ref="F497:H497"/>
    <mergeCell ref="F498:H498"/>
    <mergeCell ref="F487:H487"/>
    <mergeCell ref="F488:H488"/>
    <mergeCell ref="F489:H489"/>
    <mergeCell ref="F490:H490"/>
    <mergeCell ref="F491:H491"/>
    <mergeCell ref="F492:H492"/>
    <mergeCell ref="F481:H481"/>
    <mergeCell ref="F482:H482"/>
    <mergeCell ref="F483:H483"/>
    <mergeCell ref="F484:H484"/>
    <mergeCell ref="F485:H485"/>
    <mergeCell ref="F486:H486"/>
    <mergeCell ref="F475:H475"/>
    <mergeCell ref="F476:H476"/>
    <mergeCell ref="F477:H477"/>
    <mergeCell ref="F478:H478"/>
    <mergeCell ref="F479:H479"/>
    <mergeCell ref="F480:H480"/>
    <mergeCell ref="F469:H469"/>
    <mergeCell ref="F470:H470"/>
    <mergeCell ref="F471:H471"/>
    <mergeCell ref="F472:H472"/>
    <mergeCell ref="F473:H473"/>
    <mergeCell ref="F474:H474"/>
    <mergeCell ref="F463:H463"/>
    <mergeCell ref="F464:H464"/>
    <mergeCell ref="F465:H465"/>
    <mergeCell ref="F466:H466"/>
    <mergeCell ref="F467:H467"/>
    <mergeCell ref="F468:H468"/>
    <mergeCell ref="F457:H457"/>
    <mergeCell ref="F458:H458"/>
    <mergeCell ref="F459:H459"/>
    <mergeCell ref="F460:H460"/>
    <mergeCell ref="F461:H461"/>
    <mergeCell ref="F462:H462"/>
    <mergeCell ref="F451:H451"/>
    <mergeCell ref="F452:H452"/>
    <mergeCell ref="F453:H453"/>
    <mergeCell ref="F454:H454"/>
    <mergeCell ref="F455:H455"/>
    <mergeCell ref="F456:H456"/>
    <mergeCell ref="F445:H445"/>
    <mergeCell ref="F446:H446"/>
    <mergeCell ref="F447:H447"/>
    <mergeCell ref="F448:H448"/>
    <mergeCell ref="F449:H449"/>
    <mergeCell ref="F450:H450"/>
    <mergeCell ref="F439:H439"/>
    <mergeCell ref="F440:H440"/>
    <mergeCell ref="F441:H441"/>
    <mergeCell ref="F442:H442"/>
    <mergeCell ref="F443:H443"/>
    <mergeCell ref="F444:H444"/>
    <mergeCell ref="F433:H433"/>
    <mergeCell ref="F434:H434"/>
    <mergeCell ref="F435:H435"/>
    <mergeCell ref="F436:H436"/>
    <mergeCell ref="F437:H437"/>
    <mergeCell ref="F438:H438"/>
    <mergeCell ref="F427:H427"/>
    <mergeCell ref="F428:H428"/>
    <mergeCell ref="F429:H429"/>
    <mergeCell ref="F430:H430"/>
    <mergeCell ref="F431:H431"/>
    <mergeCell ref="F432:H432"/>
    <mergeCell ref="F421:H421"/>
    <mergeCell ref="F422:H422"/>
    <mergeCell ref="F423:H423"/>
    <mergeCell ref="F424:H424"/>
    <mergeCell ref="F425:H425"/>
    <mergeCell ref="F426:H426"/>
    <mergeCell ref="F415:H415"/>
    <mergeCell ref="F416:H416"/>
    <mergeCell ref="F417:H417"/>
    <mergeCell ref="F418:H418"/>
    <mergeCell ref="F419:H419"/>
    <mergeCell ref="F420:H420"/>
    <mergeCell ref="F409:H409"/>
    <mergeCell ref="F410:H410"/>
    <mergeCell ref="F411:H411"/>
    <mergeCell ref="F412:H412"/>
    <mergeCell ref="F413:H413"/>
    <mergeCell ref="F414:H414"/>
    <mergeCell ref="F403:H403"/>
    <mergeCell ref="F404:H404"/>
    <mergeCell ref="F405:H405"/>
    <mergeCell ref="F406:H406"/>
    <mergeCell ref="F407:H407"/>
    <mergeCell ref="F408:H408"/>
    <mergeCell ref="F397:H397"/>
    <mergeCell ref="F398:H398"/>
    <mergeCell ref="F399:H399"/>
    <mergeCell ref="F400:H400"/>
    <mergeCell ref="F401:H401"/>
    <mergeCell ref="F402:H402"/>
    <mergeCell ref="F391:H391"/>
    <mergeCell ref="F392:H392"/>
    <mergeCell ref="F393:H393"/>
    <mergeCell ref="F394:H394"/>
    <mergeCell ref="F395:H395"/>
    <mergeCell ref="F396:H396"/>
    <mergeCell ref="F385:H385"/>
    <mergeCell ref="F386:H386"/>
    <mergeCell ref="F387:H387"/>
    <mergeCell ref="F388:H388"/>
    <mergeCell ref="F389:H389"/>
    <mergeCell ref="F390:H390"/>
    <mergeCell ref="F379:H379"/>
    <mergeCell ref="F380:H380"/>
    <mergeCell ref="F381:H381"/>
    <mergeCell ref="F382:H382"/>
    <mergeCell ref="F383:H383"/>
    <mergeCell ref="F384:H384"/>
    <mergeCell ref="F373:H373"/>
    <mergeCell ref="F374:H374"/>
    <mergeCell ref="F375:H375"/>
    <mergeCell ref="F376:H376"/>
    <mergeCell ref="F377:H377"/>
    <mergeCell ref="F378:H378"/>
    <mergeCell ref="F367:H367"/>
    <mergeCell ref="F368:H368"/>
    <mergeCell ref="F369:H369"/>
    <mergeCell ref="F370:H370"/>
    <mergeCell ref="F371:H371"/>
    <mergeCell ref="F372:H372"/>
    <mergeCell ref="F361:H361"/>
    <mergeCell ref="F362:H362"/>
    <mergeCell ref="F363:H363"/>
    <mergeCell ref="F364:H364"/>
    <mergeCell ref="F365:H365"/>
    <mergeCell ref="F366:H366"/>
    <mergeCell ref="F355:H355"/>
    <mergeCell ref="F356:H356"/>
    <mergeCell ref="F357:H357"/>
    <mergeCell ref="F358:H358"/>
    <mergeCell ref="F359:H359"/>
    <mergeCell ref="F360:H360"/>
    <mergeCell ref="F349:H349"/>
    <mergeCell ref="F350:H350"/>
    <mergeCell ref="F351:H351"/>
    <mergeCell ref="F352:H352"/>
    <mergeCell ref="F353:H353"/>
    <mergeCell ref="F354:H354"/>
    <mergeCell ref="F343:H343"/>
    <mergeCell ref="F344:H344"/>
    <mergeCell ref="F345:H345"/>
    <mergeCell ref="F346:H346"/>
    <mergeCell ref="F347:H347"/>
    <mergeCell ref="F348:H348"/>
    <mergeCell ref="F337:H337"/>
    <mergeCell ref="F338:H338"/>
    <mergeCell ref="F339:H339"/>
    <mergeCell ref="F340:H340"/>
    <mergeCell ref="F341:H341"/>
    <mergeCell ref="F342:H342"/>
    <mergeCell ref="F331:H331"/>
    <mergeCell ref="F332:H332"/>
    <mergeCell ref="F333:H333"/>
    <mergeCell ref="F334:H334"/>
    <mergeCell ref="F335:H335"/>
    <mergeCell ref="F336:H336"/>
    <mergeCell ref="F325:H325"/>
    <mergeCell ref="F326:H326"/>
    <mergeCell ref="F327:H327"/>
    <mergeCell ref="F328:H328"/>
    <mergeCell ref="F329:H329"/>
    <mergeCell ref="F330:H330"/>
    <mergeCell ref="F319:H319"/>
    <mergeCell ref="F320:H320"/>
    <mergeCell ref="F321:H321"/>
    <mergeCell ref="F322:H322"/>
    <mergeCell ref="F323:H323"/>
    <mergeCell ref="F324:H324"/>
    <mergeCell ref="F313:H313"/>
    <mergeCell ref="F314:H314"/>
    <mergeCell ref="F315:H315"/>
    <mergeCell ref="F316:H316"/>
    <mergeCell ref="F317:H317"/>
    <mergeCell ref="F318:H318"/>
    <mergeCell ref="F307:H307"/>
    <mergeCell ref="F308:H308"/>
    <mergeCell ref="F309:H309"/>
    <mergeCell ref="F310:H310"/>
    <mergeCell ref="F311:H311"/>
    <mergeCell ref="F312:H312"/>
    <mergeCell ref="F301:H301"/>
    <mergeCell ref="F302:H302"/>
    <mergeCell ref="F303:H303"/>
    <mergeCell ref="F304:H304"/>
    <mergeCell ref="F305:H305"/>
    <mergeCell ref="F306:H306"/>
    <mergeCell ref="F295:H295"/>
    <mergeCell ref="F296:H296"/>
    <mergeCell ref="F297:H297"/>
    <mergeCell ref="F298:H298"/>
    <mergeCell ref="F299:H299"/>
    <mergeCell ref="F300:H300"/>
    <mergeCell ref="F289:H289"/>
    <mergeCell ref="F290:H290"/>
    <mergeCell ref="F291:H291"/>
    <mergeCell ref="F292:H292"/>
    <mergeCell ref="F293:H293"/>
    <mergeCell ref="F294:H294"/>
    <mergeCell ref="F283:H283"/>
    <mergeCell ref="F284:H284"/>
    <mergeCell ref="F285:H285"/>
    <mergeCell ref="F286:H286"/>
    <mergeCell ref="F287:H287"/>
    <mergeCell ref="F288:H288"/>
    <mergeCell ref="F277:H277"/>
    <mergeCell ref="F278:H278"/>
    <mergeCell ref="F279:H279"/>
    <mergeCell ref="F280:H280"/>
    <mergeCell ref="F281:H281"/>
    <mergeCell ref="F282:H282"/>
    <mergeCell ref="F271:H271"/>
    <mergeCell ref="F272:H272"/>
    <mergeCell ref="F273:H273"/>
    <mergeCell ref="F274:H274"/>
    <mergeCell ref="F275:H275"/>
    <mergeCell ref="F276:H276"/>
    <mergeCell ref="F265:H265"/>
    <mergeCell ref="F266:H266"/>
    <mergeCell ref="F267:H267"/>
    <mergeCell ref="F268:H268"/>
    <mergeCell ref="F269:H269"/>
    <mergeCell ref="F270:H270"/>
    <mergeCell ref="F259:H259"/>
    <mergeCell ref="F260:H260"/>
    <mergeCell ref="F261:H261"/>
    <mergeCell ref="F262:H262"/>
    <mergeCell ref="F263:H263"/>
    <mergeCell ref="F264:H264"/>
    <mergeCell ref="F253:H253"/>
    <mergeCell ref="F254:H254"/>
    <mergeCell ref="F255:H255"/>
    <mergeCell ref="F256:H256"/>
    <mergeCell ref="F257:H257"/>
    <mergeCell ref="F258:H258"/>
    <mergeCell ref="F247:H247"/>
    <mergeCell ref="F248:H248"/>
    <mergeCell ref="F249:H249"/>
    <mergeCell ref="F250:H250"/>
    <mergeCell ref="F251:H251"/>
    <mergeCell ref="F252:H252"/>
    <mergeCell ref="F241:H241"/>
    <mergeCell ref="F242:H242"/>
    <mergeCell ref="F243:H243"/>
    <mergeCell ref="F244:H244"/>
    <mergeCell ref="F245:H245"/>
    <mergeCell ref="F246:H246"/>
    <mergeCell ref="F235:H235"/>
    <mergeCell ref="F236:H236"/>
    <mergeCell ref="F237:H237"/>
    <mergeCell ref="F238:H238"/>
    <mergeCell ref="F239:H239"/>
    <mergeCell ref="F240:H240"/>
    <mergeCell ref="F229:H229"/>
    <mergeCell ref="F230:H230"/>
    <mergeCell ref="F231:H231"/>
    <mergeCell ref="F232:H232"/>
    <mergeCell ref="F233:H233"/>
    <mergeCell ref="F234:H234"/>
    <mergeCell ref="F223:H223"/>
    <mergeCell ref="F224:H224"/>
    <mergeCell ref="F225:H225"/>
    <mergeCell ref="F226:H226"/>
    <mergeCell ref="F227:H227"/>
    <mergeCell ref="F228:H228"/>
    <mergeCell ref="F217:H217"/>
    <mergeCell ref="F218:H218"/>
    <mergeCell ref="F219:H219"/>
    <mergeCell ref="F220:H220"/>
    <mergeCell ref="F221:H221"/>
    <mergeCell ref="F222:H222"/>
    <mergeCell ref="F211:H211"/>
    <mergeCell ref="F212:H212"/>
    <mergeCell ref="F213:H213"/>
    <mergeCell ref="F214:H214"/>
    <mergeCell ref="F215:H215"/>
    <mergeCell ref="F216:H216"/>
    <mergeCell ref="F205:H205"/>
    <mergeCell ref="F206:H206"/>
    <mergeCell ref="F207:H207"/>
    <mergeCell ref="F208:H208"/>
    <mergeCell ref="F209:H209"/>
    <mergeCell ref="F210:H210"/>
    <mergeCell ref="F199:H199"/>
    <mergeCell ref="F200:H200"/>
    <mergeCell ref="F201:H201"/>
    <mergeCell ref="F202:H202"/>
    <mergeCell ref="F203:H203"/>
    <mergeCell ref="F204:H204"/>
    <mergeCell ref="F193:H193"/>
    <mergeCell ref="F194:H194"/>
    <mergeCell ref="F195:H195"/>
    <mergeCell ref="F196:H196"/>
    <mergeCell ref="F197:H197"/>
    <mergeCell ref="F198:H198"/>
    <mergeCell ref="F187:H187"/>
    <mergeCell ref="F188:H188"/>
    <mergeCell ref="F189:H189"/>
    <mergeCell ref="F190:H190"/>
    <mergeCell ref="F191:H191"/>
    <mergeCell ref="F192:H192"/>
    <mergeCell ref="F181:H181"/>
    <mergeCell ref="F182:H182"/>
    <mergeCell ref="F183:H183"/>
    <mergeCell ref="F184:H184"/>
    <mergeCell ref="F185:H185"/>
    <mergeCell ref="F186:H186"/>
    <mergeCell ref="F175:H175"/>
    <mergeCell ref="F176:H176"/>
    <mergeCell ref="F177:H177"/>
    <mergeCell ref="F178:H178"/>
    <mergeCell ref="F179:H179"/>
    <mergeCell ref="F180:H180"/>
    <mergeCell ref="F169:H169"/>
    <mergeCell ref="F170:H170"/>
    <mergeCell ref="F171:H171"/>
    <mergeCell ref="F172:H172"/>
    <mergeCell ref="F173:H173"/>
    <mergeCell ref="F174:H174"/>
    <mergeCell ref="F163:H163"/>
    <mergeCell ref="F164:H164"/>
    <mergeCell ref="F165:H165"/>
    <mergeCell ref="F166:H166"/>
    <mergeCell ref="F167:H167"/>
    <mergeCell ref="F168:H168"/>
    <mergeCell ref="F157:H157"/>
    <mergeCell ref="F158:H158"/>
    <mergeCell ref="F159:H159"/>
    <mergeCell ref="F160:H160"/>
    <mergeCell ref="F161:H161"/>
    <mergeCell ref="F162:H162"/>
    <mergeCell ref="F151:H151"/>
    <mergeCell ref="F152:H152"/>
    <mergeCell ref="F153:H153"/>
    <mergeCell ref="F154:H154"/>
    <mergeCell ref="F155:H155"/>
    <mergeCell ref="F156:H156"/>
    <mergeCell ref="F145:H145"/>
    <mergeCell ref="F146:H146"/>
    <mergeCell ref="F147:H147"/>
    <mergeCell ref="F148:H148"/>
    <mergeCell ref="F149:H149"/>
    <mergeCell ref="F150:H150"/>
    <mergeCell ref="F139:H139"/>
    <mergeCell ref="F140:H140"/>
    <mergeCell ref="F141:H141"/>
    <mergeCell ref="F142:H142"/>
    <mergeCell ref="F143:H143"/>
    <mergeCell ref="F144:H144"/>
    <mergeCell ref="F133:H133"/>
    <mergeCell ref="F134:H134"/>
    <mergeCell ref="F135:H135"/>
    <mergeCell ref="F136:H136"/>
    <mergeCell ref="F137:H137"/>
    <mergeCell ref="F138:H138"/>
    <mergeCell ref="F127:H127"/>
    <mergeCell ref="F128:H128"/>
    <mergeCell ref="F129:H129"/>
    <mergeCell ref="F130:H130"/>
    <mergeCell ref="F131:H131"/>
    <mergeCell ref="F132:H132"/>
    <mergeCell ref="F121:H121"/>
    <mergeCell ref="F122:H122"/>
    <mergeCell ref="F123:H123"/>
    <mergeCell ref="F124:H124"/>
    <mergeCell ref="F125:H125"/>
    <mergeCell ref="F126:H126"/>
    <mergeCell ref="F115:H115"/>
    <mergeCell ref="F116:H116"/>
    <mergeCell ref="F117:H117"/>
    <mergeCell ref="F118:H118"/>
    <mergeCell ref="F119:H119"/>
    <mergeCell ref="F120:H120"/>
    <mergeCell ref="F109:H109"/>
    <mergeCell ref="F110:H110"/>
    <mergeCell ref="F111:H111"/>
    <mergeCell ref="F112:H112"/>
    <mergeCell ref="F113:H113"/>
    <mergeCell ref="F114:H114"/>
    <mergeCell ref="F74:H74"/>
    <mergeCell ref="F103:H103"/>
    <mergeCell ref="F104:H104"/>
    <mergeCell ref="F105:H105"/>
    <mergeCell ref="F106:H106"/>
    <mergeCell ref="F107:H107"/>
    <mergeCell ref="F108:H108"/>
    <mergeCell ref="F97:H97"/>
    <mergeCell ref="F98:H98"/>
    <mergeCell ref="F99:H99"/>
    <mergeCell ref="F100:H100"/>
    <mergeCell ref="F101:H101"/>
    <mergeCell ref="F102:H102"/>
    <mergeCell ref="F89:H89"/>
    <mergeCell ref="F82:H82"/>
    <mergeCell ref="F83:H83"/>
    <mergeCell ref="F84:H84"/>
    <mergeCell ref="F94:H94"/>
    <mergeCell ref="F95:H95"/>
    <mergeCell ref="F96:H96"/>
    <mergeCell ref="F76:H76"/>
    <mergeCell ref="F77:H77"/>
    <mergeCell ref="F78:H78"/>
    <mergeCell ref="F91:H91"/>
    <mergeCell ref="F92:H92"/>
    <mergeCell ref="F93:H93"/>
    <mergeCell ref="F80:H80"/>
    <mergeCell ref="F81:H81"/>
    <mergeCell ref="F90:H90"/>
    <mergeCell ref="F85:H85"/>
    <mergeCell ref="F86:H86"/>
    <mergeCell ref="F87:H87"/>
    <mergeCell ref="F88:H88"/>
    <mergeCell ref="F79:H79"/>
    <mergeCell ref="F75:H75"/>
    <mergeCell ref="F66:H66"/>
    <mergeCell ref="B20:D20"/>
    <mergeCell ref="B21:D21"/>
    <mergeCell ref="G37:I37"/>
    <mergeCell ref="B37:D37"/>
    <mergeCell ref="G18:I18"/>
    <mergeCell ref="F70:H70"/>
    <mergeCell ref="F71:H71"/>
    <mergeCell ref="F72:H72"/>
    <mergeCell ref="B40:D40"/>
    <mergeCell ref="B31:D31"/>
    <mergeCell ref="B32:D32"/>
    <mergeCell ref="B36:D36"/>
    <mergeCell ref="B42:D42"/>
    <mergeCell ref="B48:D48"/>
    <mergeCell ref="B18:D18"/>
    <mergeCell ref="B46:D46"/>
    <mergeCell ref="B25:D25"/>
    <mergeCell ref="G25:I25"/>
    <mergeCell ref="F67:H67"/>
    <mergeCell ref="F68:H68"/>
    <mergeCell ref="F69:H69"/>
    <mergeCell ref="F73:H73"/>
    <mergeCell ref="W6:W7"/>
    <mergeCell ref="B22:E23"/>
    <mergeCell ref="F59:H61"/>
    <mergeCell ref="F62:H62"/>
    <mergeCell ref="F63:H63"/>
    <mergeCell ref="F64:H64"/>
    <mergeCell ref="F65:H65"/>
    <mergeCell ref="B10:D10"/>
    <mergeCell ref="B6:D6"/>
    <mergeCell ref="G20:I20"/>
    <mergeCell ref="G16:I17"/>
    <mergeCell ref="G40:I40"/>
    <mergeCell ref="B52:I52"/>
    <mergeCell ref="G21:I21"/>
    <mergeCell ref="G13:I13"/>
    <mergeCell ref="G14:I14"/>
    <mergeCell ref="G11:I11"/>
    <mergeCell ref="H10:I10"/>
    <mergeCell ref="G6:I6"/>
    <mergeCell ref="B16:D16"/>
    <mergeCell ref="B17:D17"/>
    <mergeCell ref="F57:H57"/>
    <mergeCell ref="H47:I47"/>
  </mergeCells>
  <conditionalFormatting sqref="G6">
    <cfRule type="expression" dxfId="25" priority="47">
      <formula>$G$6=$L$10</formula>
    </cfRule>
  </conditionalFormatting>
  <conditionalFormatting sqref="G13:I13">
    <cfRule type="expression" dxfId="24" priority="46">
      <formula>$G$13=$L$10</formula>
    </cfRule>
  </conditionalFormatting>
  <conditionalFormatting sqref="G16:I17">
    <cfRule type="expression" dxfId="23" priority="43">
      <formula>$G$16=$L$10</formula>
    </cfRule>
  </conditionalFormatting>
  <conditionalFormatting sqref="G20:I20">
    <cfRule type="expression" dxfId="22" priority="42">
      <formula>$G$20=$L$10</formula>
    </cfRule>
  </conditionalFormatting>
  <conditionalFormatting sqref="G40:I40">
    <cfRule type="expression" dxfId="21" priority="40">
      <formula>$G$40=$L$10</formula>
    </cfRule>
  </conditionalFormatting>
  <conditionalFormatting sqref="G36:I36">
    <cfRule type="expression" dxfId="20" priority="38">
      <formula>$G$36=$L$10</formula>
    </cfRule>
  </conditionalFormatting>
  <conditionalFormatting sqref="G32:I32">
    <cfRule type="expression" dxfId="19" priority="37">
      <formula>$G$32=$L$10</formula>
    </cfRule>
  </conditionalFormatting>
  <conditionalFormatting sqref="G37:I37">
    <cfRule type="expression" dxfId="18" priority="36">
      <formula>$G$37=$L$10</formula>
    </cfRule>
  </conditionalFormatting>
  <conditionalFormatting sqref="G18:I18">
    <cfRule type="expression" dxfId="17" priority="35">
      <formula>$G$18=$L$10</formula>
    </cfRule>
  </conditionalFormatting>
  <conditionalFormatting sqref="G21:I21">
    <cfRule type="expression" dxfId="16" priority="25">
      <formula>$G$21=$L$10</formula>
    </cfRule>
  </conditionalFormatting>
  <conditionalFormatting sqref="B22">
    <cfRule type="expression" dxfId="15" priority="24">
      <formula>$E$20=$N$6</formula>
    </cfRule>
  </conditionalFormatting>
  <conditionalFormatting sqref="G25:I25">
    <cfRule type="expression" dxfId="14" priority="23">
      <formula>$G$25=$L$10</formula>
    </cfRule>
  </conditionalFormatting>
  <conditionalFormatting sqref="B52:I52">
    <cfRule type="expression" dxfId="13" priority="22">
      <formula>$B$52=$L$12</formula>
    </cfRule>
  </conditionalFormatting>
  <conditionalFormatting sqref="H10:I10">
    <cfRule type="containsText" dxfId="12" priority="17" operator="containsText" text="Превышена максимальная сумма кредита">
      <formula>NOT(ISERROR(SEARCH("Превышена максимальная сумма кредита",H10)))</formula>
    </cfRule>
    <cfRule type="containsText" dxfId="11" priority="18" operator="containsText" text="OK">
      <formula>NOT(ISERROR(SEARCH("OK",H10)))</formula>
    </cfRule>
  </conditionalFormatting>
  <conditionalFormatting sqref="E10">
    <cfRule type="expression" dxfId="10" priority="14">
      <formula>$E$10&gt;$G$10</formula>
    </cfRule>
  </conditionalFormatting>
  <conditionalFormatting sqref="E54">
    <cfRule type="expression" dxfId="9" priority="13">
      <formula>$E$10&gt;$G$10</formula>
    </cfRule>
  </conditionalFormatting>
  <conditionalFormatting sqref="F57:H57">
    <cfRule type="expression" dxfId="8" priority="12">
      <formula>$F$62&gt;0</formula>
    </cfRule>
  </conditionalFormatting>
  <conditionalFormatting sqref="H47:I47">
    <cfRule type="containsText" dxfId="7" priority="10" operator="containsText" text="Превышена максимальная сумма кредита">
      <formula>NOT(ISERROR(SEARCH("Превышена максимальная сумма кредита",H47)))</formula>
    </cfRule>
    <cfRule type="containsText" dxfId="6" priority="11" operator="containsText" text="OK">
      <formula>NOT(ISERROR(SEARCH("OK",H47)))</formula>
    </cfRule>
  </conditionalFormatting>
  <conditionalFormatting sqref="B5:E5">
    <cfRule type="expression" dxfId="5" priority="9">
      <formula>OR($D$3="Гос.поддержка",$D$3="Семейная ипотека",AND($D$3="IT-ипотека",$D$4="Москва / МО / Санкт-Петербург / ЛО"),AND($D$3="IT-ипотека",$D$4="ДФО"))</formula>
    </cfRule>
  </conditionalFormatting>
  <conditionalFormatting sqref="E54:E55">
    <cfRule type="expression" dxfId="4" priority="8">
      <formula>$E$54="Сумма кредита меньше допустимой"</formula>
    </cfRule>
  </conditionalFormatting>
  <conditionalFormatting sqref="B31:D31">
    <cfRule type="expression" dxfId="3" priority="7">
      <formula>$D$2="Рефинансирование"</formula>
    </cfRule>
  </conditionalFormatting>
  <conditionalFormatting sqref="E31">
    <cfRule type="expression" dxfId="2" priority="6">
      <formula>$D$2="Рефинансирование"</formula>
    </cfRule>
  </conditionalFormatting>
  <conditionalFormatting sqref="H3:I3">
    <cfRule type="containsText" dxfId="1" priority="2" operator="containsText" text="Выберите Семейную ипотеку">
      <formula>NOT(ISERROR(SEARCH("Выберите Семейную ипотеку",H3)))</formula>
    </cfRule>
    <cfRule type="containsText" dxfId="0" priority="3" operator="containsText" text="ОК">
      <formula>NOT(ISERROR(SEARCH("ОК",H3)))</formula>
    </cfRule>
  </conditionalFormatting>
  <dataValidations count="12">
    <dataValidation type="list" allowBlank="1" showInputMessage="1" showErrorMessage="1" sqref="I55" xr:uid="{00000000-0002-0000-0200-000000000000}">
      <formula1>$N$50:$N$51</formula1>
    </dataValidation>
    <dataValidation type="whole" allowBlank="1" showInputMessage="1" showErrorMessage="1" errorTitle="Сумма досрочного платежа" error="Введенная Вами сумма меньше 500$ " sqref="I65:I661" xr:uid="{00000000-0002-0000-0200-000001000000}">
      <formula1>500</formula1>
      <formula2>999999999999999</formula2>
    </dataValidation>
    <dataValidation type="list" allowBlank="1" showInputMessage="1" showErrorMessage="1" sqref="E6" xr:uid="{00000000-0002-0000-0200-000002000000}">
      <formula1>$L$6:$L$8</formula1>
    </dataValidation>
    <dataValidation type="list" allowBlank="1" showInputMessage="1" showErrorMessage="1" sqref="E20:E21 E42 E48 E40 E31:E32 E16:E17 E25 E36:E37" xr:uid="{00000000-0002-0000-0200-000003000000}">
      <formula1>$N$6:$N$7</formula1>
    </dataValidation>
    <dataValidation type="list" allowBlank="1" showInputMessage="1" showErrorMessage="1" sqref="E11" xr:uid="{00000000-0002-0000-0200-000004000000}">
      <formula1>$S$6:$S$10</formula1>
    </dataValidation>
    <dataValidation type="list" allowBlank="1" showInputMessage="1" showErrorMessage="1" sqref="E12" xr:uid="{00000000-0002-0000-0200-000005000000}">
      <formula1>$U$8:$U$35</formula1>
    </dataValidation>
    <dataValidation type="list" allowBlank="1" showInputMessage="1" showErrorMessage="1" sqref="E18" xr:uid="{00000000-0002-0000-0200-000006000000}">
      <formula1>$P$6:$P$9</formula1>
    </dataValidation>
    <dataValidation type="list" allowBlank="1" showInputMessage="1" showErrorMessage="1" sqref="E5" xr:uid="{C184CD35-6C35-4562-9D20-B0880EB5FA3A}">
      <formula1>$AN$1:$AN$2</formula1>
    </dataValidation>
    <dataValidation type="list" allowBlank="1" showInputMessage="1" showErrorMessage="1" sqref="D2:E2" xr:uid="{7BB719C1-8407-4A9B-9C03-5E9F195CEACB}">
      <formula1>"Строящееся жилье/Готовое жилье, Рефинансирование"</formula1>
    </dataValidation>
    <dataValidation type="list" allowBlank="1" showInputMessage="1" showErrorMessage="1" sqref="D4:E4" xr:uid="{3F4CA331-65EE-4C53-97B7-5946A39F45CF}">
      <formula1>$AM$1:$AM$3</formula1>
    </dataValidation>
    <dataValidation type="list" allowBlank="1" showInputMessage="1" showErrorMessage="1" sqref="D44" xr:uid="{C225B2D9-CD81-4E9E-9331-873BD3851063}">
      <formula1>$AK$37:$AK$38</formula1>
    </dataValidation>
    <dataValidation type="list" allowBlank="1" showInputMessage="1" showErrorMessage="1" sqref="D3:E3" xr:uid="{07A03B86-033C-434A-862D-BCCFA6B0BBFD}">
      <formula1>$AK$37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/>
  <dimension ref="A1:P30"/>
  <sheetViews>
    <sheetView workbookViewId="0">
      <selection activeCell="E1" sqref="E1:E1048576"/>
    </sheetView>
  </sheetViews>
  <sheetFormatPr defaultRowHeight="12.75" x14ac:dyDescent="0.2"/>
  <sheetData>
    <row r="1" spans="1:16" x14ac:dyDescent="0.2">
      <c r="A1" s="80" t="s">
        <v>26</v>
      </c>
      <c r="B1" s="80" t="s">
        <v>30</v>
      </c>
      <c r="C1" s="80" t="s">
        <v>32</v>
      </c>
      <c r="D1" s="80" t="s">
        <v>80</v>
      </c>
      <c r="E1" s="80"/>
      <c r="F1" s="80" t="s">
        <v>57</v>
      </c>
      <c r="G1" s="80" t="s">
        <v>61</v>
      </c>
      <c r="H1" s="80" t="s">
        <v>63</v>
      </c>
      <c r="I1" s="80" t="s">
        <v>67</v>
      </c>
      <c r="J1" s="80" t="s">
        <v>71</v>
      </c>
      <c r="K1" s="80" t="s">
        <v>69</v>
      </c>
      <c r="L1" s="80" t="s">
        <v>65</v>
      </c>
      <c r="O1" s="80">
        <v>5</v>
      </c>
      <c r="P1" s="80" t="s">
        <v>50</v>
      </c>
    </row>
    <row r="2" spans="1:16" x14ac:dyDescent="0.2">
      <c r="A2" s="80" t="s">
        <v>73</v>
      </c>
      <c r="B2" s="80" t="s">
        <v>56</v>
      </c>
      <c r="C2" s="80" t="s">
        <v>33</v>
      </c>
      <c r="D2" s="80" t="s">
        <v>81</v>
      </c>
      <c r="E2" s="80"/>
      <c r="F2" s="80" t="s">
        <v>58</v>
      </c>
      <c r="G2" s="80" t="s">
        <v>62</v>
      </c>
      <c r="H2" s="80" t="s">
        <v>64</v>
      </c>
      <c r="I2" s="80" t="s">
        <v>68</v>
      </c>
      <c r="J2" s="80" t="s">
        <v>72</v>
      </c>
      <c r="K2" s="80" t="s">
        <v>70</v>
      </c>
      <c r="L2" s="80" t="s">
        <v>66</v>
      </c>
      <c r="O2" s="80">
        <v>8</v>
      </c>
      <c r="P2" s="80" t="s">
        <v>59</v>
      </c>
    </row>
    <row r="3" spans="1:16" x14ac:dyDescent="0.2">
      <c r="A3" s="80" t="s">
        <v>74</v>
      </c>
      <c r="B3" s="80" t="s">
        <v>79</v>
      </c>
      <c r="C3" s="80" t="s">
        <v>34</v>
      </c>
      <c r="D3" s="80" t="s">
        <v>82</v>
      </c>
      <c r="E3" s="80"/>
      <c r="O3" s="80">
        <v>10</v>
      </c>
      <c r="P3" s="80" t="s">
        <v>60</v>
      </c>
    </row>
    <row r="4" spans="1:16" x14ac:dyDescent="0.2">
      <c r="A4" s="80" t="s">
        <v>75</v>
      </c>
      <c r="C4" s="80" t="s">
        <v>43</v>
      </c>
      <c r="D4" s="80"/>
      <c r="E4" s="80"/>
      <c r="O4" s="80">
        <v>15</v>
      </c>
      <c r="P4" s="80"/>
    </row>
    <row r="5" spans="1:16" x14ac:dyDescent="0.2">
      <c r="A5" s="80" t="s">
        <v>76</v>
      </c>
      <c r="O5" s="80">
        <v>20</v>
      </c>
    </row>
    <row r="6" spans="1:16" x14ac:dyDescent="0.2">
      <c r="A6" s="80" t="s">
        <v>77</v>
      </c>
      <c r="O6" s="80">
        <v>30</v>
      </c>
    </row>
    <row r="7" spans="1:16" x14ac:dyDescent="0.2">
      <c r="A7" s="80"/>
    </row>
    <row r="8" spans="1:16" x14ac:dyDescent="0.2">
      <c r="A8" s="80"/>
    </row>
    <row r="9" spans="1:16" x14ac:dyDescent="0.2">
      <c r="A9" s="80"/>
    </row>
    <row r="10" spans="1:16" x14ac:dyDescent="0.2">
      <c r="A10" s="80"/>
    </row>
    <row r="11" spans="1:16" x14ac:dyDescent="0.2">
      <c r="A11" s="80"/>
    </row>
    <row r="12" spans="1:16" x14ac:dyDescent="0.2">
      <c r="A12" s="80"/>
    </row>
    <row r="13" spans="1:16" x14ac:dyDescent="0.2">
      <c r="A13" s="80"/>
    </row>
    <row r="14" spans="1:16" x14ac:dyDescent="0.2">
      <c r="A14" s="80"/>
    </row>
    <row r="15" spans="1:16" x14ac:dyDescent="0.2">
      <c r="A15" s="80"/>
    </row>
    <row r="16" spans="1:16" x14ac:dyDescent="0.2">
      <c r="A16" s="80"/>
    </row>
    <row r="17" spans="1:1" x14ac:dyDescent="0.2">
      <c r="A17" s="80"/>
    </row>
    <row r="18" spans="1:1" x14ac:dyDescent="0.2">
      <c r="A18" s="80"/>
    </row>
    <row r="19" spans="1:1" x14ac:dyDescent="0.2">
      <c r="A19" s="80"/>
    </row>
    <row r="20" spans="1:1" x14ac:dyDescent="0.2">
      <c r="A20" s="80"/>
    </row>
    <row r="21" spans="1:1" x14ac:dyDescent="0.2">
      <c r="A21" s="80"/>
    </row>
    <row r="22" spans="1:1" x14ac:dyDescent="0.2">
      <c r="A22" s="80"/>
    </row>
    <row r="23" spans="1:1" x14ac:dyDescent="0.2">
      <c r="A23" s="80"/>
    </row>
    <row r="24" spans="1:1" x14ac:dyDescent="0.2">
      <c r="A24" s="80"/>
    </row>
    <row r="25" spans="1:1" x14ac:dyDescent="0.2">
      <c r="A25" s="80"/>
    </row>
    <row r="26" spans="1:1" x14ac:dyDescent="0.2">
      <c r="A26" s="80"/>
    </row>
    <row r="27" spans="1:1" x14ac:dyDescent="0.2">
      <c r="A27" s="80"/>
    </row>
    <row r="28" spans="1:1" x14ac:dyDescent="0.2">
      <c r="A28" s="80"/>
    </row>
    <row r="29" spans="1:1" x14ac:dyDescent="0.2">
      <c r="A29" s="80"/>
    </row>
    <row r="30" spans="1:1" x14ac:dyDescent="0.2">
      <c r="A30" s="8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USD</vt:lpstr>
      <vt:lpstr>RUR</vt:lpstr>
      <vt:lpstr>Калькулятор для продаж</vt:lpstr>
      <vt:lpstr>Лист4</vt:lpstr>
      <vt:lpstr>Sheet3</vt:lpstr>
      <vt:lpstr>RUR!Область_печати</vt:lpstr>
      <vt:lpstr>USD!Область_печати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 Алексей Александрович</dc:creator>
  <cp:lastModifiedBy>Анохина Ольга Леонидовна</cp:lastModifiedBy>
  <cp:lastPrinted>2010-12-17T09:42:46Z</cp:lastPrinted>
  <dcterms:created xsi:type="dcterms:W3CDTF">2001-12-27T11:51:35Z</dcterms:created>
  <dcterms:modified xsi:type="dcterms:W3CDTF">2024-02-21T06:03:40Z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